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António Brissos\Desktop\PBS\Prestação de Contas\Tabelas Modelos RH\"/>
    </mc:Choice>
  </mc:AlternateContent>
  <xr:revisionPtr revIDLastSave="0" documentId="13_ncr:1_{4B35B7E8-748A-41EE-8900-E8E5F12F7386}" xr6:coauthVersionLast="47" xr6:coauthVersionMax="47" xr10:uidLastSave="{00000000-0000-0000-0000-000000000000}"/>
  <bookViews>
    <workbookView xWindow="-120" yWindow="-120" windowWidth="20730" windowHeight="11160" xr2:uid="{00000000-000D-0000-FFFF-FFFF00000000}"/>
  </bookViews>
  <sheets>
    <sheet name="Modelo B 3.0" sheetId="2" r:id="rId1"/>
    <sheet name="Cálculos Automáticos"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5" i="4" l="1"/>
  <c r="F15" i="4" s="1"/>
  <c r="D16" i="4"/>
  <c r="F16" i="4" s="1"/>
  <c r="D17" i="4"/>
  <c r="F17" i="4" s="1"/>
  <c r="D18" i="4"/>
  <c r="F18" i="4" s="1"/>
  <c r="C15" i="4"/>
  <c r="G15" i="4" s="1"/>
  <c r="H15" i="4" s="1"/>
  <c r="C16" i="4"/>
  <c r="G16" i="4" s="1"/>
  <c r="H16" i="4" s="1"/>
  <c r="C17" i="4"/>
  <c r="G17" i="4" s="1"/>
  <c r="H17" i="4" s="1"/>
  <c r="C18" i="4"/>
  <c r="G18" i="4" s="1"/>
  <c r="H18" i="4" s="1"/>
  <c r="F24" i="2" l="1"/>
  <c r="F27" i="2"/>
  <c r="F26" i="2"/>
  <c r="F25" i="2"/>
  <c r="G25" i="2" l="1"/>
  <c r="G26" i="2"/>
  <c r="G27" i="2"/>
  <c r="G24" i="2"/>
  <c r="I24" i="2" l="1"/>
  <c r="I27" i="2"/>
  <c r="I26" i="2"/>
  <c r="I25" i="2"/>
  <c r="B3" i="4"/>
  <c r="B4" i="4"/>
  <c r="B5" i="4"/>
  <c r="B6" i="4"/>
  <c r="B7" i="4"/>
  <c r="B8" i="4"/>
  <c r="B9" i="4"/>
  <c r="B10" i="4"/>
  <c r="B11" i="4"/>
  <c r="B12" i="4"/>
  <c r="B13" i="4"/>
  <c r="B14" i="4"/>
  <c r="B2" i="4"/>
  <c r="E5" i="4" l="1"/>
  <c r="H14" i="2" s="1"/>
  <c r="D5" i="4"/>
  <c r="C5" i="4"/>
  <c r="E14" i="4"/>
  <c r="H23" i="2" s="1"/>
  <c r="D14" i="4"/>
  <c r="C14" i="4"/>
  <c r="E6" i="4"/>
  <c r="H15" i="2" s="1"/>
  <c r="D6" i="4"/>
  <c r="C6" i="4"/>
  <c r="E9" i="4"/>
  <c r="D9" i="4"/>
  <c r="C9" i="4"/>
  <c r="E12" i="4"/>
  <c r="H21" i="2" s="1"/>
  <c r="D12" i="4"/>
  <c r="C12" i="4"/>
  <c r="E8" i="4"/>
  <c r="H17" i="2" s="1"/>
  <c r="D8" i="4"/>
  <c r="C8" i="4"/>
  <c r="E4" i="4"/>
  <c r="H13" i="2" s="1"/>
  <c r="D4" i="4"/>
  <c r="C4" i="4"/>
  <c r="E10" i="4"/>
  <c r="H19" i="2" s="1"/>
  <c r="D10" i="4"/>
  <c r="C10" i="4"/>
  <c r="E13" i="4"/>
  <c r="H22" i="2" s="1"/>
  <c r="D13" i="4"/>
  <c r="C13" i="4"/>
  <c r="E2" i="4"/>
  <c r="H11" i="2" s="1"/>
  <c r="D2" i="4"/>
  <c r="C2" i="4"/>
  <c r="E11" i="4"/>
  <c r="H20" i="2" s="1"/>
  <c r="D11" i="4"/>
  <c r="C11" i="4"/>
  <c r="E7" i="4"/>
  <c r="H16" i="2" s="1"/>
  <c r="D7" i="4"/>
  <c r="C7" i="4"/>
  <c r="D3" i="4"/>
  <c r="C3" i="4"/>
  <c r="E3" i="4"/>
  <c r="H12" i="2" s="1"/>
  <c r="J25" i="2"/>
  <c r="L25" i="2"/>
  <c r="J26" i="2"/>
  <c r="L26" i="2"/>
  <c r="J27" i="2"/>
  <c r="L27" i="2"/>
  <c r="J24" i="2"/>
  <c r="L24" i="2"/>
  <c r="H18" i="2"/>
  <c r="F4" i="4" l="1"/>
  <c r="I13" i="2" s="1"/>
  <c r="G13" i="2"/>
  <c r="F6" i="4"/>
  <c r="I15" i="2" s="1"/>
  <c r="G15" i="2"/>
  <c r="F12" i="2"/>
  <c r="F10" i="4"/>
  <c r="I19" i="2" s="1"/>
  <c r="G19" i="2"/>
  <c r="F21" i="2"/>
  <c r="F20" i="2"/>
  <c r="F13" i="4"/>
  <c r="I22" i="2" s="1"/>
  <c r="G22" i="2"/>
  <c r="F17" i="2"/>
  <c r="F12" i="4"/>
  <c r="I21" i="2" s="1"/>
  <c r="G21" i="2"/>
  <c r="F23" i="2"/>
  <c r="F5" i="4"/>
  <c r="I14" i="2" s="1"/>
  <c r="G14" i="2"/>
  <c r="F7" i="4"/>
  <c r="I16" i="2" s="1"/>
  <c r="G16" i="2"/>
  <c r="F19" i="2"/>
  <c r="G9" i="4"/>
  <c r="F18" i="2"/>
  <c r="F11" i="2"/>
  <c r="G13" i="4"/>
  <c r="F22" i="2"/>
  <c r="F9" i="4"/>
  <c r="I18" i="2" s="1"/>
  <c r="G18" i="2"/>
  <c r="G5" i="4"/>
  <c r="F14" i="2"/>
  <c r="F3" i="4"/>
  <c r="I12" i="2" s="1"/>
  <c r="G12" i="2"/>
  <c r="G11" i="2"/>
  <c r="F2" i="4"/>
  <c r="I11" i="2" s="1"/>
  <c r="F16" i="2"/>
  <c r="F11" i="4"/>
  <c r="I20" i="2" s="1"/>
  <c r="G20" i="2"/>
  <c r="G4" i="4"/>
  <c r="F13" i="2"/>
  <c r="F8" i="4"/>
  <c r="I17" i="2" s="1"/>
  <c r="G17" i="2"/>
  <c r="F15" i="2"/>
  <c r="F14" i="4"/>
  <c r="I23" i="2" s="1"/>
  <c r="G23" i="2"/>
  <c r="H13" i="4" l="1"/>
  <c r="L22" i="2" s="1"/>
  <c r="J22" i="2"/>
  <c r="G14" i="4"/>
  <c r="H5" i="4"/>
  <c r="L14" i="2" s="1"/>
  <c r="J14" i="2"/>
  <c r="H9" i="4"/>
  <c r="L18" i="2" s="1"/>
  <c r="J18" i="2"/>
  <c r="G8" i="4"/>
  <c r="G11" i="4"/>
  <c r="G2" i="4"/>
  <c r="G6" i="4"/>
  <c r="H4" i="4"/>
  <c r="L13" i="2" s="1"/>
  <c r="J13" i="2"/>
  <c r="G7" i="4"/>
  <c r="G10" i="4"/>
  <c r="G12" i="4"/>
  <c r="G3" i="4"/>
  <c r="H12" i="4" l="1"/>
  <c r="L21" i="2" s="1"/>
  <c r="J21" i="2"/>
  <c r="H8" i="4"/>
  <c r="L17" i="2" s="1"/>
  <c r="J17" i="2"/>
  <c r="H10" i="4"/>
  <c r="L19" i="2" s="1"/>
  <c r="J19" i="2"/>
  <c r="H6" i="4"/>
  <c r="L15" i="2" s="1"/>
  <c r="J15" i="2"/>
  <c r="H14" i="4"/>
  <c r="L23" i="2" s="1"/>
  <c r="J23" i="2"/>
  <c r="H7" i="4"/>
  <c r="L16" i="2" s="1"/>
  <c r="J16" i="2"/>
  <c r="J11" i="2"/>
  <c r="H2" i="4"/>
  <c r="L11" i="2" s="1"/>
  <c r="H3" i="4"/>
  <c r="L12" i="2" s="1"/>
  <c r="J12" i="2"/>
  <c r="H11" i="4"/>
  <c r="L20" i="2" s="1"/>
  <c r="J20" i="2"/>
</calcChain>
</file>

<file path=xl/sharedStrings.xml><?xml version="1.0" encoding="utf-8"?>
<sst xmlns="http://schemas.openxmlformats.org/spreadsheetml/2006/main" count="87" uniqueCount="63">
  <si>
    <t>Proporção do mês afeta ao Projeto</t>
  </si>
  <si>
    <t>Outubro 2021</t>
  </si>
  <si>
    <t>Novembro 2021</t>
  </si>
  <si>
    <t xml:space="preserve">Dezembro 2021 </t>
  </si>
  <si>
    <t>Janeiro 2022</t>
  </si>
  <si>
    <t>Fevereiro 2022</t>
  </si>
  <si>
    <t>Março 2022</t>
  </si>
  <si>
    <t>Abril 2022</t>
  </si>
  <si>
    <t>Maio 2022</t>
  </si>
  <si>
    <t>Junho 2022</t>
  </si>
  <si>
    <t>Julho 2022</t>
  </si>
  <si>
    <t>Agosto 2022</t>
  </si>
  <si>
    <t>Setembro 2022</t>
  </si>
  <si>
    <t>Outubro 2022</t>
  </si>
  <si>
    <t>Nº do Projeto</t>
  </si>
  <si>
    <t>Data da remuneração</t>
  </si>
  <si>
    <t>Valor elegível</t>
  </si>
  <si>
    <t>Mês e ano</t>
  </si>
  <si>
    <t>Vencimento mensal base</t>
  </si>
  <si>
    <t>Valor elegível da despesa</t>
  </si>
  <si>
    <t>Vencimento mensal bruto</t>
  </si>
  <si>
    <t>Valor total da despesa</t>
  </si>
  <si>
    <t>Subsídio de alimentação: valor diário</t>
  </si>
  <si>
    <t>% de afetação ao Projeto</t>
  </si>
  <si>
    <t>TSU da Entidade Patronal</t>
  </si>
  <si>
    <t xml:space="preserve">NOTAS </t>
  </si>
  <si>
    <t>Elegibilidade da despesa</t>
  </si>
  <si>
    <t>ver Notas</t>
  </si>
  <si>
    <t xml:space="preserve">Mês e ano </t>
  </si>
  <si>
    <t>NÃO  PREENCHER NEM ALTERAR</t>
  </si>
  <si>
    <r>
      <t>Data de assinatura do Protocolo de Financiamento</t>
    </r>
    <r>
      <rPr>
        <sz val="11"/>
        <rFont val="Calibri"/>
        <family val="2"/>
        <scheme val="minor"/>
      </rPr>
      <t xml:space="preserve"> (DD/MM/AAAA)</t>
    </r>
  </si>
  <si>
    <r>
      <t>Data de início do Contrato de Trabalho</t>
    </r>
    <r>
      <rPr>
        <sz val="11"/>
        <rFont val="Calibri"/>
        <family val="2"/>
        <scheme val="minor"/>
      </rPr>
      <t xml:space="preserve"> (DD/MM/AAAA)</t>
    </r>
  </si>
  <si>
    <t>Subsídio de Natal e de férias</t>
  </si>
  <si>
    <t>Proporção do ano afeta ao Projeto</t>
  </si>
  <si>
    <t>Encargos da Entidade Patronal</t>
  </si>
  <si>
    <t xml:space="preserve">Total de encargos da Entidade Patronal </t>
  </si>
  <si>
    <t xml:space="preserve">O valor total da despesa é a soma do vencimento mensal bruto com o total de encargos da Entidade Patronal. </t>
  </si>
  <si>
    <t>Total de encargos da Entidade Patronal</t>
  </si>
  <si>
    <t>Nº de dias de trabalho no mês (salário integral = 30 dias)</t>
  </si>
  <si>
    <t>Entidade promotora</t>
  </si>
  <si>
    <t>A folha "Cálculos Automáticos" contém as fórmulas pré-definidas para obtenção dos valores correspondentes, tendo em conta a proporção do mês e do ano afeta ao Projeto.</t>
  </si>
  <si>
    <t>Descrição das fórmulas de cálculo da folha "Cálculos Automáticos"</t>
  </si>
  <si>
    <t>FCT (ME) e FGCT</t>
  </si>
  <si>
    <t>"Cálculos Automáticos" - colunas de preenchimento automático, a não preencher nem alterar</t>
  </si>
  <si>
    <t>Remuneração mensal - componentes e valor mensal bruto</t>
  </si>
  <si>
    <t>Nome do/a trabalhador/a</t>
  </si>
  <si>
    <t>NIF do/a trabalhador/a</t>
  </si>
  <si>
    <r>
      <t xml:space="preserve">A remuneração do/a trabalhador/a, incluindo todas as suas componentes, </t>
    </r>
    <r>
      <rPr>
        <b/>
        <sz val="11"/>
        <rFont val="Calibri"/>
        <family val="2"/>
        <scheme val="minor"/>
      </rPr>
      <t>só é elegível a partir da data de assinatura do Protocolo de Financiamento.</t>
    </r>
  </si>
  <si>
    <t>O total de encargos da Entidade Patronal, para efeitos de prestação de contas, é a soma dos valores mensais dos encargos sociais obrigatórios com a TSU e  com o FCT (ME) e o FGCT. Os demais encargos sociais, como seguros de trabalho e medicina no trabalho, não são incluídos nesta tabela. Embora sejam considerados despesas de Recursos Humanos, devem ser apresentados como despesas autónomas, no mês em que ocorre o pagamento e com explicitação do nome dos trabalhadores contratados a que se referem.</t>
  </si>
  <si>
    <t>Subsídio de Natal 2021</t>
  </si>
  <si>
    <t>Subsídio de Natal 2022</t>
  </si>
  <si>
    <t>Subsídio de férias 2022</t>
  </si>
  <si>
    <t>Subsídio de férias 2021</t>
  </si>
  <si>
    <t>Para efeitos da elegibilidade dos subsídios de Natal e de férias, a folha "Cálculos Automáticos" determina a proporção do ano 2021 e 2022 afeta ao Projeto.</t>
  </si>
  <si>
    <t>A Taxa Social Única (TSU) da Entidade Patronal é obrigatória e corresponde a 22,3% do vencimento mensal bruto (para entidades sem fins lucrativos), incidindo apenas sobre a parte do subsídio de alimentação que exceder o valor diário de 4,77€. O subsídio de alimentação não é obrigatório para o setor privado e está isento de TSU até ao valor diário de 4,77€, que corresponde ao valor deste subsídio para o setor público.</t>
  </si>
  <si>
    <t>O valor elegível da despesa obtém-se multiplicando o valor total da despesa pela proporção do mês ou do ano afeta ao Projeto e pela percentagem de afetação do/a trabalhador/a ao Projeto declarada pela entidade promotora.</t>
  </si>
  <si>
    <t>Proporção do mês ou ano afeta ao Projeto</t>
  </si>
  <si>
    <t>A folha "Cálculos Automáticos" determina a proporção do mês afeta ao Projeto. No mês de assinatura do Protocolo de Financiamento e nos meses de salário parcial ou em que haja situações de baixa ou faltas, a proporção do mês afeta ao Projeto resulta da divisão por 30 do nº de dias de trabalho no mês colocado na coluna B. Nos restantes meses de salário integral, essa proporção é constante e igual a 1.</t>
  </si>
  <si>
    <t>O vencimento mensal bruto é a soma do vencimento mensal base e valor mensal do subsídio de alimentação (valor diário x nº de dias úteis do mês). Os subsídios de Natal e de férias são contabilizados na proporção do ano afeta ao Projeto.</t>
  </si>
  <si>
    <t>O Fundo de Compensação do Trabalho (FCT), ou Mecanismo Equivalente (ME), e o Fundo de Garantia de Compensação do Trabalho (FGCT) são encargos obrigatórios e a sua soma corresponde a 1% do vencimento mensal base.</t>
  </si>
  <si>
    <t>Os subsídios de Natal e de férias, pagos nos termos do Código do Trabalho, só são elegíveis na proporção do ano 2021 e 2022 afeta ao Projeto. No caso do seu pagamento ser efetuado em duodécimos, devem ser calculados e registados os valores totais anuais. O valor total anual de cada subsídio deve ser colocado na linha própria, uma só vez em cada ano.</t>
  </si>
  <si>
    <t>O salário integral do/a trabalhador/a considera 30 dias de trabalho, independentemente da quantidade exacta de dias do mês, motivo pelo qual o vencimento mensal base é igual todos os meses. No mês de assinatura do Protocolo de Financiamento, só contam os dias trabalhados a partir da data do Protocolo de Financiamento, inclusive. Nos meses de salário parcial (por exemplo, em que o Contrato de Trabalho se inicia ou termina a meio do mês) ou em que haja situações de baixa ou faltas, o nº de dias imputáveis ao Programa será igual a 30 dias, menos o nº de dias não trabalhados, de baixa ou de faltas.</t>
  </si>
  <si>
    <t>Subsídio de alimentação: nº de dias trabalhados no mês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</si>
</sst>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
  </numFmts>
  <fonts count="9"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2"/>
      <name val="Calibri"/>
      <family val="2"/>
      <scheme val="minor"/>
    </font>
    <font>
      <sz val="11"/>
      <color rgb="FFFF0000"/>
      <name val="Calibri"/>
      <family val="2"/>
      <scheme val="minor"/>
    </font>
    <font>
      <sz val="8"/>
      <name val="Calibri"/>
      <family val="2"/>
      <scheme val="minor"/>
    </font>
    <font>
      <sz val="11"/>
      <color theme="1"/>
      <name val="Calibri"/>
      <family val="2"/>
      <scheme val="minor"/>
    </font>
    <font>
      <sz val="11"/>
      <color theme="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2"/>
        <bgColor indexed="64"/>
      </patternFill>
    </fill>
    <fill>
      <patternFill patternType="solid">
        <fgColor rgb="FF92D050"/>
        <bgColor indexed="64"/>
      </patternFill>
    </fill>
    <fill>
      <patternFill patternType="solid">
        <fgColor theme="0"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2">
    <xf numFmtId="0" fontId="0" fillId="0" borderId="0"/>
    <xf numFmtId="9" fontId="7" fillId="0" borderId="0" applyFont="0" applyFill="0" applyBorder="0" applyAlignment="0" applyProtection="0"/>
  </cellStyleXfs>
  <cellXfs count="113">
    <xf numFmtId="0" fontId="0" fillId="0" borderId="0" xfId="0"/>
    <xf numFmtId="164" fontId="0" fillId="2" borderId="1" xfId="0" applyNumberFormat="1" applyFill="1" applyBorder="1" applyAlignment="1">
      <alignment horizontal="center" vertical="center"/>
    </xf>
    <xf numFmtId="0" fontId="1" fillId="2" borderId="1" xfId="0" applyFont="1" applyFill="1" applyBorder="1" applyAlignment="1">
      <alignment horizontal="center" vertical="center" wrapText="1"/>
    </xf>
    <xf numFmtId="49" fontId="1" fillId="0" borderId="1" xfId="0" applyNumberFormat="1" applyFont="1" applyBorder="1" applyAlignment="1">
      <alignment horizontal="left" vertical="center"/>
    </xf>
    <xf numFmtId="2" fontId="1" fillId="3"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65" fontId="0" fillId="2" borderId="1" xfId="0" applyNumberFormat="1" applyFill="1" applyBorder="1" applyAlignment="1">
      <alignment horizontal="center" vertical="center"/>
    </xf>
    <xf numFmtId="0" fontId="2" fillId="2" borderId="5"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49" fontId="2" fillId="0" borderId="1" xfId="0" applyNumberFormat="1" applyFont="1" applyBorder="1" applyAlignment="1">
      <alignment horizontal="left" vertical="center"/>
    </xf>
    <xf numFmtId="1"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3" fillId="2" borderId="13" xfId="0" applyNumberFormat="1" applyFont="1" applyFill="1" applyBorder="1" applyAlignment="1">
      <alignment horizontal="center" vertical="center"/>
    </xf>
    <xf numFmtId="164" fontId="3" fillId="2" borderId="14" xfId="0" applyNumberFormat="1" applyFont="1" applyFill="1" applyBorder="1" applyAlignment="1">
      <alignment horizontal="center" vertical="center"/>
    </xf>
    <xf numFmtId="0" fontId="2" fillId="3" borderId="2" xfId="0" applyFont="1" applyFill="1" applyBorder="1" applyAlignment="1">
      <alignment horizontal="center" vertical="center" wrapText="1"/>
    </xf>
    <xf numFmtId="0" fontId="2" fillId="2" borderId="15" xfId="0" applyFont="1" applyFill="1" applyBorder="1" applyAlignment="1">
      <alignment horizontal="center" vertical="center" wrapText="1"/>
    </xf>
    <xf numFmtId="2" fontId="2" fillId="0" borderId="2" xfId="0" applyNumberFormat="1" applyFont="1" applyBorder="1" applyAlignment="1">
      <alignment horizontal="left" vertical="center"/>
    </xf>
    <xf numFmtId="1" fontId="2" fillId="0" borderId="1" xfId="0" applyNumberFormat="1" applyFont="1" applyBorder="1" applyAlignment="1">
      <alignment horizontal="right" vertical="center"/>
    </xf>
    <xf numFmtId="0" fontId="3" fillId="3" borderId="0" xfId="0" applyFont="1" applyFill="1"/>
    <xf numFmtId="0" fontId="3" fillId="3" borderId="0" xfId="0" applyFont="1" applyFill="1" applyAlignment="1">
      <alignment vertical="center"/>
    </xf>
    <xf numFmtId="0" fontId="3" fillId="0" borderId="0" xfId="0" applyFont="1" applyAlignment="1">
      <alignment vertical="center"/>
    </xf>
    <xf numFmtId="0" fontId="2" fillId="3" borderId="0" xfId="0" applyFont="1" applyFill="1" applyAlignment="1">
      <alignment horizontal="center" vertical="center"/>
    </xf>
    <xf numFmtId="2" fontId="3" fillId="3" borderId="0" xfId="0" applyNumberFormat="1" applyFont="1" applyFill="1" applyAlignment="1">
      <alignment vertical="center"/>
    </xf>
    <xf numFmtId="2" fontId="3" fillId="0" borderId="0" xfId="0" applyNumberFormat="1" applyFont="1" applyAlignment="1">
      <alignment vertical="center"/>
    </xf>
    <xf numFmtId="14" fontId="2" fillId="4" borderId="1" xfId="0" applyNumberFormat="1" applyFont="1" applyFill="1" applyBorder="1" applyAlignment="1">
      <alignment horizontal="center" vertical="center"/>
    </xf>
    <xf numFmtId="14" fontId="2" fillId="6" borderId="1" xfId="0" applyNumberFormat="1" applyFont="1" applyFill="1" applyBorder="1" applyAlignment="1">
      <alignment horizontal="center" vertical="center"/>
    </xf>
    <xf numFmtId="14" fontId="2" fillId="3" borderId="0" xfId="0" applyNumberFormat="1" applyFont="1" applyFill="1" applyAlignment="1">
      <alignment horizontal="left" vertical="center"/>
    </xf>
    <xf numFmtId="14" fontId="2" fillId="0" borderId="5" xfId="0" applyNumberFormat="1" applyFont="1" applyBorder="1" applyAlignment="1">
      <alignment horizontal="left" vertical="center"/>
    </xf>
    <xf numFmtId="0" fontId="2" fillId="3" borderId="0" xfId="0" applyFont="1" applyFill="1"/>
    <xf numFmtId="1" fontId="3" fillId="0" borderId="5" xfId="0" applyNumberFormat="1" applyFont="1" applyBorder="1" applyAlignment="1">
      <alignment horizontal="center" vertical="center"/>
    </xf>
    <xf numFmtId="1" fontId="3" fillId="0" borderId="0" xfId="0" applyNumberFormat="1" applyFont="1" applyAlignment="1">
      <alignment horizontal="left" vertical="center"/>
    </xf>
    <xf numFmtId="2" fontId="1" fillId="0" borderId="1" xfId="0" applyNumberFormat="1" applyFont="1" applyBorder="1" applyAlignment="1">
      <alignment horizontal="center" vertical="center" wrapText="1"/>
    </xf>
    <xf numFmtId="0" fontId="2" fillId="3" borderId="0" xfId="0" applyFont="1" applyFill="1" applyAlignment="1">
      <alignment vertical="center"/>
    </xf>
    <xf numFmtId="1" fontId="3" fillId="0" borderId="0" xfId="0" applyNumberFormat="1" applyFont="1" applyAlignment="1">
      <alignment horizontal="center" vertical="center"/>
    </xf>
    <xf numFmtId="2" fontId="2" fillId="0" borderId="1" xfId="0" applyNumberFormat="1" applyFont="1" applyBorder="1" applyAlignment="1">
      <alignment horizontal="left" vertical="center"/>
    </xf>
    <xf numFmtId="14" fontId="2" fillId="0" borderId="1" xfId="0" applyNumberFormat="1" applyFont="1" applyBorder="1" applyAlignment="1">
      <alignment vertical="center"/>
    </xf>
    <xf numFmtId="2" fontId="2" fillId="0" borderId="16" xfId="0" applyNumberFormat="1" applyFont="1" applyBorder="1" applyAlignment="1">
      <alignment horizontal="left" vertical="center"/>
    </xf>
    <xf numFmtId="49" fontId="2" fillId="0" borderId="1" xfId="0" applyNumberFormat="1" applyFont="1" applyBorder="1" applyAlignment="1">
      <alignment horizontal="right" vertical="center"/>
    </xf>
    <xf numFmtId="164" fontId="3" fillId="0" borderId="5" xfId="0" applyNumberFormat="1" applyFont="1" applyBorder="1" applyAlignment="1">
      <alignment horizontal="center" vertical="center"/>
    </xf>
    <xf numFmtId="164" fontId="3" fillId="2" borderId="9" xfId="0" applyNumberFormat="1" applyFont="1" applyFill="1" applyBorder="1" applyAlignment="1">
      <alignment horizontal="center" vertical="center"/>
    </xf>
    <xf numFmtId="1" fontId="3" fillId="7" borderId="1" xfId="0" applyNumberFormat="1" applyFont="1" applyFill="1" applyBorder="1" applyAlignment="1">
      <alignment horizontal="center" vertical="center"/>
    </xf>
    <xf numFmtId="164" fontId="3" fillId="7" borderId="1" xfId="0" applyNumberFormat="1" applyFont="1" applyFill="1" applyBorder="1" applyAlignment="1">
      <alignment horizontal="center" vertical="center"/>
    </xf>
    <xf numFmtId="1" fontId="0" fillId="7" borderId="1" xfId="0" applyNumberFormat="1" applyFill="1" applyBorder="1" applyAlignment="1">
      <alignment horizontal="center" vertical="center"/>
    </xf>
    <xf numFmtId="164" fontId="0" fillId="7" borderId="1" xfId="0" applyNumberFormat="1" applyFill="1" applyBorder="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0" fillId="3" borderId="0" xfId="0" applyFill="1" applyAlignment="1">
      <alignment vertical="center"/>
    </xf>
    <xf numFmtId="0" fontId="0" fillId="3" borderId="0" xfId="0" applyFill="1" applyAlignment="1">
      <alignment horizontal="center" vertical="center"/>
    </xf>
    <xf numFmtId="0" fontId="0" fillId="0" borderId="0" xfId="0" applyAlignment="1">
      <alignment horizontal="center" vertical="center"/>
    </xf>
    <xf numFmtId="14" fontId="1" fillId="0" borderId="0" xfId="0" applyNumberFormat="1" applyFont="1" applyAlignment="1">
      <alignment horizontal="center" vertical="center"/>
    </xf>
    <xf numFmtId="165" fontId="0" fillId="0" borderId="0" xfId="0" applyNumberFormat="1" applyAlignment="1">
      <alignment horizontal="center" vertical="center"/>
    </xf>
    <xf numFmtId="0" fontId="1" fillId="0" borderId="0" xfId="0" applyFont="1" applyAlignment="1">
      <alignment vertical="center"/>
    </xf>
    <xf numFmtId="2" fontId="1" fillId="0" borderId="0" xfId="0" applyNumberFormat="1" applyFont="1" applyAlignment="1">
      <alignment vertical="center" wrapText="1"/>
    </xf>
    <xf numFmtId="1" fontId="3" fillId="0" borderId="2" xfId="1" applyNumberFormat="1" applyFont="1" applyBorder="1" applyAlignment="1">
      <alignment horizontal="center" vertical="center"/>
    </xf>
    <xf numFmtId="2" fontId="2" fillId="0" borderId="1" xfId="0" applyNumberFormat="1" applyFont="1" applyBorder="1" applyAlignment="1">
      <alignment horizontal="center" vertical="center" wrapText="1"/>
    </xf>
    <xf numFmtId="1" fontId="0" fillId="0" borderId="1" xfId="0" applyNumberForma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 xfId="0" applyFont="1" applyBorder="1" applyAlignment="1">
      <alignment horizontal="left" vertical="center"/>
    </xf>
    <xf numFmtId="0" fontId="2" fillId="5" borderId="1" xfId="0" applyFont="1" applyFill="1" applyBorder="1" applyAlignment="1">
      <alignment horizontal="center" vertical="center"/>
    </xf>
    <xf numFmtId="0" fontId="2" fillId="0" borderId="1" xfId="0" applyFont="1" applyBorder="1" applyAlignment="1">
      <alignment horizontal="center" vertical="center"/>
    </xf>
    <xf numFmtId="0" fontId="4" fillId="5" borderId="1" xfId="0" applyFont="1" applyFill="1" applyBorder="1" applyAlignment="1">
      <alignment horizontal="center" vertical="center"/>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9"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alignment vertical="top" wrapText="1"/>
    </xf>
    <xf numFmtId="2" fontId="2" fillId="5" borderId="2" xfId="0" applyNumberFormat="1" applyFont="1" applyFill="1" applyBorder="1" applyAlignment="1">
      <alignment horizontal="center" vertical="center"/>
    </xf>
    <xf numFmtId="2" fontId="2" fillId="5" borderId="3" xfId="0" applyNumberFormat="1" applyFont="1" applyFill="1" applyBorder="1" applyAlignment="1">
      <alignment horizontal="center" vertical="center"/>
    </xf>
    <xf numFmtId="2" fontId="2" fillId="5" borderId="4" xfId="0" applyNumberFormat="1" applyFont="1" applyFill="1" applyBorder="1" applyAlignment="1">
      <alignment horizontal="center" vertical="center"/>
    </xf>
    <xf numFmtId="2" fontId="3" fillId="0" borderId="2" xfId="0" applyNumberFormat="1" applyFont="1" applyBorder="1" applyAlignment="1">
      <alignment horizontal="left" vertical="center" wrapText="1"/>
    </xf>
    <xf numFmtId="2" fontId="3" fillId="0" borderId="3" xfId="0" applyNumberFormat="1" applyFont="1" applyBorder="1" applyAlignment="1">
      <alignment horizontal="left" vertical="center" wrapText="1"/>
    </xf>
    <xf numFmtId="2" fontId="3" fillId="0" borderId="4" xfId="0" applyNumberFormat="1" applyFont="1" applyBorder="1" applyAlignment="1">
      <alignment horizontal="left" vertical="center" wrapText="1"/>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10" xfId="0" applyFont="1" applyFill="1" applyBorder="1" applyAlignment="1">
      <alignment horizontal="center" vertical="center"/>
    </xf>
    <xf numFmtId="2" fontId="4" fillId="5" borderId="2" xfId="0" applyNumberFormat="1" applyFont="1" applyFill="1" applyBorder="1" applyAlignment="1">
      <alignment horizontal="center" vertical="center" wrapText="1"/>
    </xf>
    <xf numFmtId="2" fontId="4" fillId="5" borderId="4" xfId="0" applyNumberFormat="1"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2" fontId="2" fillId="0" borderId="2" xfId="0" applyNumberFormat="1" applyFont="1" applyBorder="1" applyAlignment="1">
      <alignment horizontal="center" vertical="center"/>
    </xf>
    <xf numFmtId="2" fontId="2" fillId="0" borderId="4" xfId="0" applyNumberFormat="1" applyFont="1" applyBorder="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2" fontId="2" fillId="2" borderId="2"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0" borderId="9" xfId="0" applyNumberFormat="1" applyFont="1" applyBorder="1" applyAlignment="1">
      <alignment horizontal="center" vertical="center" wrapText="1"/>
    </xf>
    <xf numFmtId="2" fontId="2" fillId="0" borderId="10"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2" fontId="2" fillId="0" borderId="12"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0" fontId="3"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center" vertical="center"/>
    </xf>
    <xf numFmtId="14" fontId="8" fillId="0" borderId="0" xfId="0" applyNumberFormat="1" applyFont="1" applyAlignment="1">
      <alignment horizontal="left" vertical="center"/>
    </xf>
    <xf numFmtId="1" fontId="8" fillId="0" borderId="0" xfId="0" applyNumberFormat="1" applyFont="1" applyAlignment="1">
      <alignment horizontal="center" vertical="center"/>
    </xf>
    <xf numFmtId="2" fontId="8" fillId="0" borderId="0" xfId="0" applyNumberFormat="1" applyFont="1" applyAlignment="1">
      <alignment horizontal="left" vertical="center"/>
    </xf>
  </cellXfs>
  <cellStyles count="2">
    <cellStyle name="Normal" xfId="0" builtinId="0"/>
    <cellStyle name="Pe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8"/>
  <sheetViews>
    <sheetView tabSelected="1" zoomScale="80" zoomScaleNormal="80" zoomScalePageLayoutView="75" workbookViewId="0"/>
  </sheetViews>
  <sheetFormatPr defaultColWidth="9.140625" defaultRowHeight="15" x14ac:dyDescent="0.25"/>
  <cols>
    <col min="1" max="1" width="24.5703125" style="28" customWidth="1"/>
    <col min="2" max="2" width="21.5703125" style="28" customWidth="1"/>
    <col min="3" max="3" width="14.42578125" style="25" customWidth="1"/>
    <col min="4" max="4" width="12.7109375" style="25" customWidth="1"/>
    <col min="5" max="5" width="19" style="28" customWidth="1"/>
    <col min="6" max="6" width="12.7109375" style="28" customWidth="1"/>
    <col min="7" max="8" width="12.7109375" style="25" customWidth="1"/>
    <col min="9" max="9" width="17.140625" style="25" customWidth="1"/>
    <col min="10" max="11" width="12.7109375" style="25" customWidth="1"/>
    <col min="12" max="12" width="13.85546875" style="25" customWidth="1"/>
    <col min="13" max="16384" width="9.140625" style="25"/>
  </cols>
  <sheetData>
    <row r="1" spans="1:13" ht="14.45" customHeight="1" x14ac:dyDescent="0.25">
      <c r="A1" s="21" t="s">
        <v>14</v>
      </c>
      <c r="B1" s="22"/>
      <c r="C1" s="33"/>
      <c r="D1" s="23"/>
      <c r="E1" s="23"/>
      <c r="F1" s="24"/>
      <c r="G1" s="24"/>
      <c r="H1" s="24"/>
      <c r="I1" s="24"/>
      <c r="J1" s="24"/>
      <c r="K1" s="24"/>
      <c r="L1" s="23"/>
      <c r="M1" s="24"/>
    </row>
    <row r="2" spans="1:13" ht="14.45" customHeight="1" x14ac:dyDescent="0.25">
      <c r="A2" s="39" t="s">
        <v>39</v>
      </c>
      <c r="B2" s="66"/>
      <c r="C2" s="66"/>
      <c r="D2" s="66"/>
      <c r="E2" s="66"/>
      <c r="F2" s="23"/>
      <c r="G2" s="24"/>
      <c r="H2" s="24"/>
      <c r="I2" s="24"/>
      <c r="J2" s="24"/>
      <c r="K2" s="24"/>
      <c r="L2" s="23"/>
      <c r="M2" s="24"/>
    </row>
    <row r="3" spans="1:13" ht="14.45" customHeight="1" x14ac:dyDescent="0.25">
      <c r="A3" s="40" t="s">
        <v>45</v>
      </c>
      <c r="B3" s="66"/>
      <c r="C3" s="66"/>
      <c r="D3" s="66"/>
      <c r="E3" s="66"/>
      <c r="F3" s="37"/>
      <c r="G3" s="24"/>
      <c r="H3" s="24"/>
      <c r="I3" s="24"/>
      <c r="J3" s="24"/>
      <c r="K3" s="24"/>
      <c r="L3" s="23"/>
      <c r="M3" s="24"/>
    </row>
    <row r="4" spans="1:13" ht="14.45" customHeight="1" x14ac:dyDescent="0.25">
      <c r="A4" s="32" t="s">
        <v>46</v>
      </c>
      <c r="B4" s="41"/>
      <c r="C4" s="38"/>
      <c r="D4" s="31"/>
      <c r="E4" s="31"/>
      <c r="F4" s="31"/>
      <c r="G4" s="24"/>
      <c r="H4" s="24"/>
      <c r="I4" s="24"/>
      <c r="J4" s="24"/>
      <c r="K4" s="24"/>
      <c r="L4" s="23"/>
      <c r="M4" s="24"/>
    </row>
    <row r="5" spans="1:13" x14ac:dyDescent="0.25">
      <c r="A5" s="64" t="s">
        <v>30</v>
      </c>
      <c r="B5" s="64"/>
      <c r="C5" s="64"/>
      <c r="D5" s="29"/>
      <c r="E5" s="65" t="s">
        <v>27</v>
      </c>
      <c r="F5" s="37"/>
      <c r="G5" s="24"/>
      <c r="H5" s="24"/>
      <c r="I5" s="24"/>
      <c r="J5" s="24"/>
      <c r="K5" s="24"/>
      <c r="L5" s="23"/>
      <c r="M5" s="24"/>
    </row>
    <row r="6" spans="1:13" ht="14.45" customHeight="1" x14ac:dyDescent="0.25">
      <c r="A6" s="64" t="s">
        <v>31</v>
      </c>
      <c r="B6" s="64"/>
      <c r="C6" s="64"/>
      <c r="D6" s="30"/>
      <c r="E6" s="65"/>
      <c r="F6" s="37"/>
      <c r="G6" s="24"/>
      <c r="H6" s="24"/>
      <c r="I6" s="24"/>
      <c r="J6" s="24"/>
      <c r="K6" s="24"/>
      <c r="L6" s="24"/>
      <c r="M6" s="24"/>
    </row>
    <row r="7" spans="1:13" ht="14.45" customHeight="1" x14ac:dyDescent="0.25">
      <c r="A7" s="26"/>
      <c r="B7" s="26"/>
      <c r="C7" s="26"/>
      <c r="D7" s="24"/>
      <c r="E7" s="24"/>
      <c r="F7" s="27"/>
      <c r="G7" s="24"/>
      <c r="H7" s="24"/>
      <c r="I7" s="24"/>
      <c r="J7" s="24"/>
      <c r="K7" s="24"/>
      <c r="L7" s="24"/>
      <c r="M7" s="24"/>
    </row>
    <row r="8" spans="1:13" ht="45" customHeight="1" x14ac:dyDescent="0.25">
      <c r="A8" s="27"/>
      <c r="B8" s="27"/>
      <c r="C8" s="24"/>
      <c r="D8" s="24"/>
      <c r="F8" s="61" t="s">
        <v>29</v>
      </c>
      <c r="G8" s="62"/>
      <c r="H8" s="62"/>
      <c r="I8" s="62"/>
      <c r="J8" s="63"/>
      <c r="K8" s="24"/>
      <c r="L8" s="8" t="s">
        <v>29</v>
      </c>
      <c r="M8" s="24"/>
    </row>
    <row r="9" spans="1:13" ht="30" customHeight="1" thickBot="1" x14ac:dyDescent="0.3">
      <c r="A9" s="83" t="s">
        <v>15</v>
      </c>
      <c r="B9" s="84"/>
      <c r="C9" s="67" t="s">
        <v>44</v>
      </c>
      <c r="D9" s="67"/>
      <c r="E9" s="67"/>
      <c r="F9" s="67"/>
      <c r="G9" s="90" t="s">
        <v>34</v>
      </c>
      <c r="H9" s="90"/>
      <c r="I9" s="91"/>
      <c r="J9" s="80" t="s">
        <v>16</v>
      </c>
      <c r="K9" s="81"/>
      <c r="L9" s="82"/>
      <c r="M9" s="24"/>
    </row>
    <row r="10" spans="1:13" ht="60" customHeight="1" x14ac:dyDescent="0.25">
      <c r="A10" s="10" t="s">
        <v>28</v>
      </c>
      <c r="B10" s="36" t="s">
        <v>38</v>
      </c>
      <c r="C10" s="11" t="s">
        <v>18</v>
      </c>
      <c r="D10" s="11" t="s">
        <v>22</v>
      </c>
      <c r="E10" s="59" t="s">
        <v>62</v>
      </c>
      <c r="F10" s="9" t="s">
        <v>20</v>
      </c>
      <c r="G10" s="5" t="s">
        <v>24</v>
      </c>
      <c r="H10" s="5" t="s">
        <v>42</v>
      </c>
      <c r="I10" s="5" t="s">
        <v>35</v>
      </c>
      <c r="J10" s="5" t="s">
        <v>21</v>
      </c>
      <c r="K10" s="19" t="s">
        <v>23</v>
      </c>
      <c r="L10" s="20" t="s">
        <v>19</v>
      </c>
      <c r="M10" s="24"/>
    </row>
    <row r="11" spans="1:13" ht="15" customHeight="1" x14ac:dyDescent="0.25">
      <c r="A11" s="12" t="s">
        <v>1</v>
      </c>
      <c r="B11" s="13"/>
      <c r="C11" s="14"/>
      <c r="D11" s="14"/>
      <c r="E11" s="60"/>
      <c r="F11" s="15">
        <f>'Cálculos Automáticos'!C2</f>
        <v>0</v>
      </c>
      <c r="G11" s="16">
        <f>'Cálculos Automáticos'!D2</f>
        <v>0</v>
      </c>
      <c r="H11" s="16">
        <f>'Cálculos Automáticos'!E2</f>
        <v>0</v>
      </c>
      <c r="I11" s="16">
        <f>'Cálculos Automáticos'!F2</f>
        <v>0</v>
      </c>
      <c r="J11" s="16">
        <f>'Cálculos Automáticos'!G2</f>
        <v>0</v>
      </c>
      <c r="K11" s="58">
        <v>100</v>
      </c>
      <c r="L11" s="17">
        <f>'Cálculos Automáticos'!H2</f>
        <v>0</v>
      </c>
      <c r="M11" s="24"/>
    </row>
    <row r="12" spans="1:13" x14ac:dyDescent="0.25">
      <c r="A12" s="12" t="s">
        <v>2</v>
      </c>
      <c r="B12" s="13"/>
      <c r="C12" s="14"/>
      <c r="D12" s="14"/>
      <c r="E12" s="60"/>
      <c r="F12" s="15">
        <f>'Cálculos Automáticos'!C3</f>
        <v>0</v>
      </c>
      <c r="G12" s="16">
        <f>'Cálculos Automáticos'!D3</f>
        <v>0</v>
      </c>
      <c r="H12" s="16">
        <f>'Cálculos Automáticos'!E3</f>
        <v>0</v>
      </c>
      <c r="I12" s="16">
        <f>'Cálculos Automáticos'!F3</f>
        <v>0</v>
      </c>
      <c r="J12" s="16">
        <f>'Cálculos Automáticos'!G3</f>
        <v>0</v>
      </c>
      <c r="K12" s="58">
        <v>100</v>
      </c>
      <c r="L12" s="17">
        <f>'Cálculos Automáticos'!H3</f>
        <v>0</v>
      </c>
      <c r="M12" s="24"/>
    </row>
    <row r="13" spans="1:13" x14ac:dyDescent="0.25">
      <c r="A13" s="12" t="s">
        <v>3</v>
      </c>
      <c r="B13" s="13"/>
      <c r="C13" s="14"/>
      <c r="D13" s="14"/>
      <c r="E13" s="60"/>
      <c r="F13" s="15">
        <f>'Cálculos Automáticos'!C4</f>
        <v>0</v>
      </c>
      <c r="G13" s="16">
        <f>'Cálculos Automáticos'!D4</f>
        <v>0</v>
      </c>
      <c r="H13" s="16">
        <f>'Cálculos Automáticos'!E4</f>
        <v>0</v>
      </c>
      <c r="I13" s="16">
        <f>'Cálculos Automáticos'!F4</f>
        <v>0</v>
      </c>
      <c r="J13" s="16">
        <f>'Cálculos Automáticos'!G4</f>
        <v>0</v>
      </c>
      <c r="K13" s="58">
        <v>100</v>
      </c>
      <c r="L13" s="17">
        <f>'Cálculos Automáticos'!H4</f>
        <v>0</v>
      </c>
      <c r="M13" s="24"/>
    </row>
    <row r="14" spans="1:13" x14ac:dyDescent="0.25">
      <c r="A14" s="12" t="s">
        <v>4</v>
      </c>
      <c r="B14" s="13"/>
      <c r="C14" s="14"/>
      <c r="D14" s="14"/>
      <c r="E14" s="60"/>
      <c r="F14" s="15">
        <f>'Cálculos Automáticos'!C5</f>
        <v>0</v>
      </c>
      <c r="G14" s="16">
        <f>'Cálculos Automáticos'!D5</f>
        <v>0</v>
      </c>
      <c r="H14" s="16">
        <f>'Cálculos Automáticos'!E5</f>
        <v>0</v>
      </c>
      <c r="I14" s="16">
        <f>'Cálculos Automáticos'!F5</f>
        <v>0</v>
      </c>
      <c r="J14" s="16">
        <f>'Cálculos Automáticos'!G5</f>
        <v>0</v>
      </c>
      <c r="K14" s="58">
        <v>100</v>
      </c>
      <c r="L14" s="17">
        <f>'Cálculos Automáticos'!H5</f>
        <v>0</v>
      </c>
      <c r="M14" s="24"/>
    </row>
    <row r="15" spans="1:13" x14ac:dyDescent="0.25">
      <c r="A15" s="12" t="s">
        <v>5</v>
      </c>
      <c r="B15" s="13"/>
      <c r="C15" s="14"/>
      <c r="D15" s="14"/>
      <c r="E15" s="60"/>
      <c r="F15" s="15">
        <f>'Cálculos Automáticos'!C6</f>
        <v>0</v>
      </c>
      <c r="G15" s="16">
        <f>'Cálculos Automáticos'!D6</f>
        <v>0</v>
      </c>
      <c r="H15" s="16">
        <f>'Cálculos Automáticos'!E6</f>
        <v>0</v>
      </c>
      <c r="I15" s="16">
        <f>'Cálculos Automáticos'!F6</f>
        <v>0</v>
      </c>
      <c r="J15" s="16">
        <f>'Cálculos Automáticos'!G6</f>
        <v>0</v>
      </c>
      <c r="K15" s="58">
        <v>100</v>
      </c>
      <c r="L15" s="17">
        <f>'Cálculos Automáticos'!H6</f>
        <v>0</v>
      </c>
      <c r="M15" s="24"/>
    </row>
    <row r="16" spans="1:13" x14ac:dyDescent="0.25">
      <c r="A16" s="12" t="s">
        <v>6</v>
      </c>
      <c r="B16" s="13"/>
      <c r="C16" s="14"/>
      <c r="D16" s="14"/>
      <c r="E16" s="60"/>
      <c r="F16" s="15">
        <f>'Cálculos Automáticos'!C7</f>
        <v>0</v>
      </c>
      <c r="G16" s="16">
        <f>'Cálculos Automáticos'!D7</f>
        <v>0</v>
      </c>
      <c r="H16" s="16">
        <f>'Cálculos Automáticos'!E7</f>
        <v>0</v>
      </c>
      <c r="I16" s="16">
        <f>'Cálculos Automáticos'!F7</f>
        <v>0</v>
      </c>
      <c r="J16" s="16">
        <f>'Cálculos Automáticos'!G7</f>
        <v>0</v>
      </c>
      <c r="K16" s="58">
        <v>100</v>
      </c>
      <c r="L16" s="17">
        <f>'Cálculos Automáticos'!H7</f>
        <v>0</v>
      </c>
      <c r="M16" s="24"/>
    </row>
    <row r="17" spans="1:13" x14ac:dyDescent="0.25">
      <c r="A17" s="12" t="s">
        <v>7</v>
      </c>
      <c r="B17" s="13"/>
      <c r="C17" s="14"/>
      <c r="D17" s="14"/>
      <c r="E17" s="60"/>
      <c r="F17" s="15">
        <f>'Cálculos Automáticos'!C8</f>
        <v>0</v>
      </c>
      <c r="G17" s="16">
        <f>'Cálculos Automáticos'!D8</f>
        <v>0</v>
      </c>
      <c r="H17" s="16">
        <f>'Cálculos Automáticos'!E8</f>
        <v>0</v>
      </c>
      <c r="I17" s="16">
        <f>'Cálculos Automáticos'!F8</f>
        <v>0</v>
      </c>
      <c r="J17" s="16">
        <f>'Cálculos Automáticos'!G8</f>
        <v>0</v>
      </c>
      <c r="K17" s="58">
        <v>100</v>
      </c>
      <c r="L17" s="17">
        <f>'Cálculos Automáticos'!H8</f>
        <v>0</v>
      </c>
      <c r="M17" s="24"/>
    </row>
    <row r="18" spans="1:13" x14ac:dyDescent="0.25">
      <c r="A18" s="12" t="s">
        <v>8</v>
      </c>
      <c r="B18" s="13"/>
      <c r="C18" s="14"/>
      <c r="D18" s="14"/>
      <c r="E18" s="60"/>
      <c r="F18" s="15">
        <f>'Cálculos Automáticos'!C9</f>
        <v>0</v>
      </c>
      <c r="G18" s="16">
        <f>'Cálculos Automáticos'!D9</f>
        <v>0</v>
      </c>
      <c r="H18" s="16">
        <f>'Cálculos Automáticos'!E9</f>
        <v>0</v>
      </c>
      <c r="I18" s="16">
        <f>'Cálculos Automáticos'!F9</f>
        <v>0</v>
      </c>
      <c r="J18" s="16">
        <f>'Cálculos Automáticos'!G9</f>
        <v>0</v>
      </c>
      <c r="K18" s="58">
        <v>100</v>
      </c>
      <c r="L18" s="17">
        <f>'Cálculos Automáticos'!H9</f>
        <v>0</v>
      </c>
      <c r="M18" s="24"/>
    </row>
    <row r="19" spans="1:13" x14ac:dyDescent="0.25">
      <c r="A19" s="12" t="s">
        <v>9</v>
      </c>
      <c r="B19" s="13"/>
      <c r="C19" s="14"/>
      <c r="D19" s="14"/>
      <c r="E19" s="60"/>
      <c r="F19" s="15">
        <f>'Cálculos Automáticos'!C10</f>
        <v>0</v>
      </c>
      <c r="G19" s="16">
        <f>'Cálculos Automáticos'!D10</f>
        <v>0</v>
      </c>
      <c r="H19" s="16">
        <f>'Cálculos Automáticos'!E10</f>
        <v>0</v>
      </c>
      <c r="I19" s="16">
        <f>'Cálculos Automáticos'!F10</f>
        <v>0</v>
      </c>
      <c r="J19" s="16">
        <f>'Cálculos Automáticos'!G10</f>
        <v>0</v>
      </c>
      <c r="K19" s="58">
        <v>100</v>
      </c>
      <c r="L19" s="17">
        <f>'Cálculos Automáticos'!H10</f>
        <v>0</v>
      </c>
      <c r="M19" s="24"/>
    </row>
    <row r="20" spans="1:13" x14ac:dyDescent="0.25">
      <c r="A20" s="12" t="s">
        <v>10</v>
      </c>
      <c r="B20" s="13"/>
      <c r="C20" s="14"/>
      <c r="D20" s="14"/>
      <c r="E20" s="60"/>
      <c r="F20" s="15">
        <f>'Cálculos Automáticos'!C11</f>
        <v>0</v>
      </c>
      <c r="G20" s="16">
        <f>'Cálculos Automáticos'!D11</f>
        <v>0</v>
      </c>
      <c r="H20" s="16">
        <f>'Cálculos Automáticos'!E11</f>
        <v>0</v>
      </c>
      <c r="I20" s="16">
        <f>'Cálculos Automáticos'!F11</f>
        <v>0</v>
      </c>
      <c r="J20" s="16">
        <f>'Cálculos Automáticos'!G11</f>
        <v>0</v>
      </c>
      <c r="K20" s="58">
        <v>100</v>
      </c>
      <c r="L20" s="17">
        <f>'Cálculos Automáticos'!H11</f>
        <v>0</v>
      </c>
      <c r="M20" s="24"/>
    </row>
    <row r="21" spans="1:13" x14ac:dyDescent="0.25">
      <c r="A21" s="12" t="s">
        <v>11</v>
      </c>
      <c r="B21" s="13"/>
      <c r="C21" s="14"/>
      <c r="D21" s="14"/>
      <c r="E21" s="60"/>
      <c r="F21" s="15">
        <f>'Cálculos Automáticos'!C12</f>
        <v>0</v>
      </c>
      <c r="G21" s="16">
        <f>'Cálculos Automáticos'!D12</f>
        <v>0</v>
      </c>
      <c r="H21" s="16">
        <f>'Cálculos Automáticos'!E12</f>
        <v>0</v>
      </c>
      <c r="I21" s="16">
        <f>'Cálculos Automáticos'!F12</f>
        <v>0</v>
      </c>
      <c r="J21" s="16">
        <f>'Cálculos Automáticos'!G12</f>
        <v>0</v>
      </c>
      <c r="K21" s="58">
        <v>100</v>
      </c>
      <c r="L21" s="17">
        <f>'Cálculos Automáticos'!H12</f>
        <v>0</v>
      </c>
      <c r="M21" s="24"/>
    </row>
    <row r="22" spans="1:13" x14ac:dyDescent="0.25">
      <c r="A22" s="12" t="s">
        <v>12</v>
      </c>
      <c r="B22" s="13"/>
      <c r="C22" s="14"/>
      <c r="D22" s="14"/>
      <c r="E22" s="60"/>
      <c r="F22" s="15">
        <f>'Cálculos Automáticos'!C13</f>
        <v>0</v>
      </c>
      <c r="G22" s="16">
        <f>'Cálculos Automáticos'!D13</f>
        <v>0</v>
      </c>
      <c r="H22" s="16">
        <f>'Cálculos Automáticos'!E13</f>
        <v>0</v>
      </c>
      <c r="I22" s="16">
        <f>'Cálculos Automáticos'!F13</f>
        <v>0</v>
      </c>
      <c r="J22" s="16">
        <f>'Cálculos Automáticos'!G13</f>
        <v>0</v>
      </c>
      <c r="K22" s="58">
        <v>100</v>
      </c>
      <c r="L22" s="17">
        <f>'Cálculos Automáticos'!H13</f>
        <v>0</v>
      </c>
      <c r="M22" s="24"/>
    </row>
    <row r="23" spans="1:13" x14ac:dyDescent="0.25">
      <c r="A23" s="12" t="s">
        <v>13</v>
      </c>
      <c r="B23" s="34"/>
      <c r="C23" s="43"/>
      <c r="D23" s="43"/>
      <c r="E23" s="60"/>
      <c r="F23" s="15">
        <f>'Cálculos Automáticos'!C14</f>
        <v>0</v>
      </c>
      <c r="G23" s="16">
        <f>'Cálculos Automáticos'!D14</f>
        <v>0</v>
      </c>
      <c r="H23" s="44">
        <f>'Cálculos Automáticos'!E14</f>
        <v>0</v>
      </c>
      <c r="I23" s="16">
        <f>'Cálculos Automáticos'!F14</f>
        <v>0</v>
      </c>
      <c r="J23" s="16">
        <f>'Cálculos Automáticos'!G14</f>
        <v>0</v>
      </c>
      <c r="K23" s="58">
        <v>100</v>
      </c>
      <c r="L23" s="17">
        <f>'Cálculos Automáticos'!H14</f>
        <v>0</v>
      </c>
      <c r="M23" s="24"/>
    </row>
    <row r="24" spans="1:13" x14ac:dyDescent="0.25">
      <c r="A24" s="42" t="s">
        <v>49</v>
      </c>
      <c r="B24" s="45"/>
      <c r="C24" s="14"/>
      <c r="D24" s="46"/>
      <c r="E24" s="47"/>
      <c r="F24" s="15">
        <f>'Cálculos Automáticos'!C15</f>
        <v>0</v>
      </c>
      <c r="G24" s="16">
        <f>'Cálculos Automáticos'!D15</f>
        <v>0</v>
      </c>
      <c r="H24" s="46"/>
      <c r="I24" s="16">
        <f>'Cálculos Automáticos'!F15</f>
        <v>0</v>
      </c>
      <c r="J24" s="16">
        <f>'Cálculos Automáticos'!G15</f>
        <v>0</v>
      </c>
      <c r="K24" s="58">
        <v>100</v>
      </c>
      <c r="L24" s="17">
        <f>'Cálculos Automáticos'!H15</f>
        <v>0</v>
      </c>
      <c r="M24" s="24"/>
    </row>
    <row r="25" spans="1:13" x14ac:dyDescent="0.25">
      <c r="A25" s="42" t="s">
        <v>52</v>
      </c>
      <c r="B25" s="45"/>
      <c r="C25" s="14"/>
      <c r="D25" s="46"/>
      <c r="E25" s="47"/>
      <c r="F25" s="15">
        <f>'Cálculos Automáticos'!C16</f>
        <v>0</v>
      </c>
      <c r="G25" s="16">
        <f>'Cálculos Automáticos'!D16</f>
        <v>0</v>
      </c>
      <c r="H25" s="46"/>
      <c r="I25" s="16">
        <f>'Cálculos Automáticos'!F16</f>
        <v>0</v>
      </c>
      <c r="J25" s="16">
        <f>'Cálculos Automáticos'!G16</f>
        <v>0</v>
      </c>
      <c r="K25" s="58">
        <v>100</v>
      </c>
      <c r="L25" s="17">
        <f>'Cálculos Automáticos'!H16</f>
        <v>0</v>
      </c>
      <c r="M25" s="24"/>
    </row>
    <row r="26" spans="1:13" x14ac:dyDescent="0.25">
      <c r="A26" s="42" t="s">
        <v>50</v>
      </c>
      <c r="B26" s="45"/>
      <c r="C26" s="14"/>
      <c r="D26" s="46"/>
      <c r="E26" s="47"/>
      <c r="F26" s="15">
        <f>'Cálculos Automáticos'!C17</f>
        <v>0</v>
      </c>
      <c r="G26" s="16">
        <f>'Cálculos Automáticos'!D17</f>
        <v>0</v>
      </c>
      <c r="H26" s="46"/>
      <c r="I26" s="16">
        <f>'Cálculos Automáticos'!F17</f>
        <v>0</v>
      </c>
      <c r="J26" s="16">
        <f>'Cálculos Automáticos'!G17</f>
        <v>0</v>
      </c>
      <c r="K26" s="58">
        <v>100</v>
      </c>
      <c r="L26" s="17">
        <f>'Cálculos Automáticos'!H17</f>
        <v>0</v>
      </c>
      <c r="M26" s="24"/>
    </row>
    <row r="27" spans="1:13" ht="15.75" thickBot="1" x14ac:dyDescent="0.3">
      <c r="A27" s="42" t="s">
        <v>51</v>
      </c>
      <c r="B27" s="45"/>
      <c r="C27" s="14"/>
      <c r="D27" s="46"/>
      <c r="E27" s="47"/>
      <c r="F27" s="15">
        <f>'Cálculos Automáticos'!C18</f>
        <v>0</v>
      </c>
      <c r="G27" s="16">
        <f>'Cálculos Automáticos'!D18</f>
        <v>0</v>
      </c>
      <c r="H27" s="46"/>
      <c r="I27" s="16">
        <f>'Cálculos Automáticos'!F18</f>
        <v>0</v>
      </c>
      <c r="J27" s="16">
        <f>'Cálculos Automáticos'!G18</f>
        <v>0</v>
      </c>
      <c r="K27" s="58">
        <v>100</v>
      </c>
      <c r="L27" s="18">
        <f>'Cálculos Automáticos'!H18</f>
        <v>0</v>
      </c>
      <c r="M27" s="24"/>
    </row>
    <row r="28" spans="1:13" x14ac:dyDescent="0.25">
      <c r="A28" s="27"/>
      <c r="B28" s="27"/>
      <c r="C28" s="24"/>
      <c r="D28" s="24"/>
      <c r="E28" s="27"/>
      <c r="F28" s="27"/>
      <c r="G28" s="24"/>
      <c r="H28" s="24"/>
      <c r="I28" s="24"/>
      <c r="J28" s="24"/>
      <c r="K28" s="24"/>
      <c r="L28" s="24"/>
      <c r="M28" s="24"/>
    </row>
    <row r="29" spans="1:13" x14ac:dyDescent="0.25">
      <c r="A29" s="27"/>
      <c r="B29" s="27"/>
      <c r="C29" s="24"/>
      <c r="D29" s="24"/>
      <c r="E29" s="27"/>
      <c r="F29" s="27"/>
      <c r="G29" s="24"/>
      <c r="H29" s="24"/>
      <c r="I29" s="24"/>
      <c r="J29" s="24"/>
      <c r="K29" s="24"/>
      <c r="L29" s="24"/>
      <c r="M29" s="24"/>
    </row>
    <row r="30" spans="1:13" x14ac:dyDescent="0.25">
      <c r="A30" s="74" t="s">
        <v>25</v>
      </c>
      <c r="B30" s="75"/>
      <c r="C30" s="75"/>
      <c r="D30" s="75"/>
      <c r="E30" s="75"/>
      <c r="F30" s="75"/>
      <c r="G30" s="75"/>
      <c r="H30" s="75"/>
      <c r="I30" s="75"/>
      <c r="J30" s="75"/>
      <c r="K30" s="75"/>
      <c r="L30" s="76"/>
      <c r="M30" s="24"/>
    </row>
    <row r="31" spans="1:13" x14ac:dyDescent="0.25">
      <c r="A31" s="88" t="s">
        <v>26</v>
      </c>
      <c r="B31" s="89"/>
      <c r="C31" s="77" t="s">
        <v>47</v>
      </c>
      <c r="D31" s="78"/>
      <c r="E31" s="78"/>
      <c r="F31" s="78"/>
      <c r="G31" s="78"/>
      <c r="H31" s="78"/>
      <c r="I31" s="78"/>
      <c r="J31" s="78"/>
      <c r="K31" s="78"/>
      <c r="L31" s="79"/>
      <c r="M31" s="24"/>
    </row>
    <row r="32" spans="1:13" ht="75" customHeight="1" x14ac:dyDescent="0.25">
      <c r="A32" s="104" t="s">
        <v>38</v>
      </c>
      <c r="B32" s="105"/>
      <c r="C32" s="77" t="s">
        <v>61</v>
      </c>
      <c r="D32" s="78"/>
      <c r="E32" s="78"/>
      <c r="F32" s="78"/>
      <c r="G32" s="78"/>
      <c r="H32" s="78"/>
      <c r="I32" s="78"/>
      <c r="J32" s="78"/>
      <c r="K32" s="78"/>
      <c r="L32" s="79"/>
      <c r="M32" s="24"/>
    </row>
    <row r="33" spans="1:13" ht="45" customHeight="1" x14ac:dyDescent="0.25">
      <c r="A33" s="97" t="s">
        <v>0</v>
      </c>
      <c r="B33" s="97"/>
      <c r="C33" s="106" t="s">
        <v>57</v>
      </c>
      <c r="D33" s="107"/>
      <c r="E33" s="107"/>
      <c r="F33" s="107"/>
      <c r="G33" s="107"/>
      <c r="H33" s="107"/>
      <c r="I33" s="107"/>
      <c r="J33" s="107"/>
      <c r="K33" s="107"/>
      <c r="L33" s="107"/>
      <c r="M33" s="24"/>
    </row>
    <row r="34" spans="1:13" ht="45" customHeight="1" x14ac:dyDescent="0.25">
      <c r="A34" s="104" t="s">
        <v>32</v>
      </c>
      <c r="B34" s="105"/>
      <c r="C34" s="85" t="s">
        <v>60</v>
      </c>
      <c r="D34" s="86"/>
      <c r="E34" s="86"/>
      <c r="F34" s="86"/>
      <c r="G34" s="86"/>
      <c r="H34" s="86"/>
      <c r="I34" s="86"/>
      <c r="J34" s="86"/>
      <c r="K34" s="86"/>
      <c r="L34" s="87"/>
      <c r="M34" s="24"/>
    </row>
    <row r="35" spans="1:13" ht="30" customHeight="1" x14ac:dyDescent="0.25">
      <c r="A35" s="95" t="s">
        <v>33</v>
      </c>
      <c r="B35" s="96"/>
      <c r="C35" s="85" t="s">
        <v>53</v>
      </c>
      <c r="D35" s="86"/>
      <c r="E35" s="86"/>
      <c r="F35" s="86"/>
      <c r="G35" s="86"/>
      <c r="H35" s="86"/>
      <c r="I35" s="86"/>
      <c r="J35" s="86"/>
      <c r="K35" s="86"/>
      <c r="L35" s="87"/>
      <c r="M35" s="24"/>
    </row>
    <row r="36" spans="1:13" ht="30" customHeight="1" x14ac:dyDescent="0.25">
      <c r="A36" s="95" t="s">
        <v>43</v>
      </c>
      <c r="B36" s="96"/>
      <c r="C36" s="92" t="s">
        <v>40</v>
      </c>
      <c r="D36" s="93"/>
      <c r="E36" s="93"/>
      <c r="F36" s="93"/>
      <c r="G36" s="93"/>
      <c r="H36" s="93"/>
      <c r="I36" s="93"/>
      <c r="J36" s="93"/>
      <c r="K36" s="93"/>
      <c r="L36" s="94"/>
      <c r="M36" s="24"/>
    </row>
    <row r="37" spans="1:13" ht="30" customHeight="1" x14ac:dyDescent="0.25">
      <c r="A37" s="98" t="s">
        <v>41</v>
      </c>
      <c r="B37" s="99"/>
      <c r="C37" s="68" t="s">
        <v>58</v>
      </c>
      <c r="D37" s="69"/>
      <c r="E37" s="69"/>
      <c r="F37" s="69"/>
      <c r="G37" s="69"/>
      <c r="H37" s="69"/>
      <c r="I37" s="69"/>
      <c r="J37" s="69"/>
      <c r="K37" s="69"/>
      <c r="L37" s="70"/>
      <c r="M37" s="24"/>
    </row>
    <row r="38" spans="1:13" ht="60" customHeight="1" x14ac:dyDescent="0.25">
      <c r="A38" s="100"/>
      <c r="B38" s="101"/>
      <c r="C38" s="71" t="s">
        <v>54</v>
      </c>
      <c r="D38" s="72"/>
      <c r="E38" s="72"/>
      <c r="F38" s="72"/>
      <c r="G38" s="72"/>
      <c r="H38" s="72"/>
      <c r="I38" s="72"/>
      <c r="J38" s="72"/>
      <c r="K38" s="72"/>
      <c r="L38" s="73"/>
      <c r="M38" s="24"/>
    </row>
    <row r="39" spans="1:13" ht="30" customHeight="1" x14ac:dyDescent="0.25">
      <c r="A39" s="100"/>
      <c r="B39" s="101"/>
      <c r="C39" s="71" t="s">
        <v>59</v>
      </c>
      <c r="D39" s="72"/>
      <c r="E39" s="72"/>
      <c r="F39" s="72"/>
      <c r="G39" s="72"/>
      <c r="H39" s="72"/>
      <c r="I39" s="72"/>
      <c r="J39" s="72"/>
      <c r="K39" s="72"/>
      <c r="L39" s="73"/>
      <c r="M39" s="24"/>
    </row>
    <row r="40" spans="1:13" ht="60" customHeight="1" x14ac:dyDescent="0.25">
      <c r="A40" s="100"/>
      <c r="B40" s="101"/>
      <c r="C40" s="71" t="s">
        <v>48</v>
      </c>
      <c r="D40" s="72"/>
      <c r="E40" s="72"/>
      <c r="F40" s="72"/>
      <c r="G40" s="72"/>
      <c r="H40" s="72"/>
      <c r="I40" s="72"/>
      <c r="J40" s="72"/>
      <c r="K40" s="72"/>
      <c r="L40" s="73"/>
      <c r="M40" s="24"/>
    </row>
    <row r="41" spans="1:13" x14ac:dyDescent="0.25">
      <c r="A41" s="100"/>
      <c r="B41" s="101"/>
      <c r="C41" s="71" t="s">
        <v>36</v>
      </c>
      <c r="D41" s="72"/>
      <c r="E41" s="72"/>
      <c r="F41" s="72"/>
      <c r="G41" s="72"/>
      <c r="H41" s="72"/>
      <c r="I41" s="72"/>
      <c r="J41" s="72"/>
      <c r="K41" s="72"/>
      <c r="L41" s="73"/>
      <c r="M41" s="24"/>
    </row>
    <row r="42" spans="1:13" ht="30" customHeight="1" x14ac:dyDescent="0.25">
      <c r="A42" s="102"/>
      <c r="B42" s="103"/>
      <c r="C42" s="68" t="s">
        <v>55</v>
      </c>
      <c r="D42" s="69"/>
      <c r="E42" s="69"/>
      <c r="F42" s="69"/>
      <c r="G42" s="69"/>
      <c r="H42" s="69"/>
      <c r="I42" s="69"/>
      <c r="J42" s="69"/>
      <c r="K42" s="69"/>
      <c r="L42" s="70"/>
      <c r="M42" s="24"/>
    </row>
    <row r="43" spans="1:13" x14ac:dyDescent="0.25">
      <c r="A43" s="27"/>
      <c r="B43" s="27"/>
      <c r="C43" s="24"/>
      <c r="D43" s="24"/>
      <c r="E43" s="27"/>
      <c r="F43" s="27"/>
      <c r="G43" s="24"/>
      <c r="H43" s="24"/>
      <c r="I43" s="24"/>
      <c r="J43" s="24"/>
      <c r="K43" s="24"/>
      <c r="L43" s="24"/>
      <c r="M43" s="24"/>
    </row>
    <row r="87" spans="1:1" x14ac:dyDescent="0.25">
      <c r="A87" s="35"/>
    </row>
    <row r="88" spans="1:1" x14ac:dyDescent="0.25">
      <c r="A88" s="35"/>
    </row>
  </sheetData>
  <mergeCells count="30">
    <mergeCell ref="C41:L41"/>
    <mergeCell ref="C42:L42"/>
    <mergeCell ref="A32:B32"/>
    <mergeCell ref="C32:L32"/>
    <mergeCell ref="A34:B34"/>
    <mergeCell ref="A35:B35"/>
    <mergeCell ref="C40:L40"/>
    <mergeCell ref="C33:L33"/>
    <mergeCell ref="C9:F9"/>
    <mergeCell ref="C37:L37"/>
    <mergeCell ref="C39:L39"/>
    <mergeCell ref="A30:L30"/>
    <mergeCell ref="C31:L31"/>
    <mergeCell ref="J9:L9"/>
    <mergeCell ref="A9:B9"/>
    <mergeCell ref="C34:L34"/>
    <mergeCell ref="C35:L35"/>
    <mergeCell ref="A31:B31"/>
    <mergeCell ref="G9:I9"/>
    <mergeCell ref="C36:L36"/>
    <mergeCell ref="A36:B36"/>
    <mergeCell ref="A33:B33"/>
    <mergeCell ref="A37:B42"/>
    <mergeCell ref="C38:L38"/>
    <mergeCell ref="F8:J8"/>
    <mergeCell ref="A5:C5"/>
    <mergeCell ref="A6:C6"/>
    <mergeCell ref="E5:E6"/>
    <mergeCell ref="B2:E2"/>
    <mergeCell ref="B3:E3"/>
  </mergeCells>
  <phoneticPr fontId="6" type="noConversion"/>
  <dataValidations count="1">
    <dataValidation type="whole" showInputMessage="1" showErrorMessage="1" sqref="K11:K27" xr:uid="{A063C423-C02C-45C7-B844-5AC27C500484}">
      <formula1>0</formula1>
      <formula2>100</formula2>
    </dataValidation>
  </dataValidations>
  <pageMargins left="0.70866141732283472" right="0.70866141732283472" top="0.9448818897637796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68D286A4-DC05-46C4-A0BB-13D9979E7A57}">
          <x14:formula1>
            <xm:f>'Cálculos Automáticos'!$J$2:$J$11</xm:f>
          </x14:formula1>
          <xm:sqref>D5</xm:sqref>
        </x14:dataValidation>
        <x14:dataValidation type="list" allowBlank="1" showInputMessage="1" showErrorMessage="1" xr:uid="{9DCA8132-F9A7-4254-B652-C466153EB3FA}">
          <x14:formula1>
            <xm:f>'Cálculos Automáticos'!$K$2:$K$31</xm:f>
          </x14:formula1>
          <xm:sqref>B11:B23</xm:sqref>
        </x14:dataValidation>
        <x14:dataValidation type="list" allowBlank="1" showInputMessage="1" showErrorMessage="1" xr:uid="{5C20C06E-189A-4B02-A06F-F5D1D4C46CD6}">
          <x14:formula1>
            <xm:f>'Cálculos Automáticos'!$K$2:$K$21</xm:f>
          </x14:formula1>
          <xm:sqref>E11 E23 E19 E15</xm:sqref>
        </x14:dataValidation>
        <x14:dataValidation type="list" allowBlank="1" showInputMessage="1" showErrorMessage="1" xr:uid="{BB61B7C6-5D02-49FC-8FBF-E0E4C64C351D}">
          <x14:formula1>
            <xm:f>'Cálculos Automáticos'!$K$2:$K$22</xm:f>
          </x14:formula1>
          <xm:sqref>E12:E14 E20</xm:sqref>
        </x14:dataValidation>
        <x14:dataValidation type="list" allowBlank="1" showInputMessage="1" showErrorMessage="1" xr:uid="{0D7F9D99-F291-4A9D-8C4B-99C9E3CC8E91}">
          <x14:formula1>
            <xm:f>'Cálculos Automáticos'!$K$2:$K$24</xm:f>
          </x14:formula1>
          <xm:sqref>E16</xm:sqref>
        </x14:dataValidation>
        <x14:dataValidation type="list" allowBlank="1" showInputMessage="1" showErrorMessage="1" xr:uid="{05123135-37C6-48A8-A4BC-B2A231488579}">
          <x14:formula1>
            <xm:f>'Cálculos Automáticos'!$K$2:$K$20</xm:f>
          </x14:formula1>
          <xm:sqref>E17</xm:sqref>
        </x14:dataValidation>
        <x14:dataValidation type="list" allowBlank="1" showInputMessage="1" showErrorMessage="1" xr:uid="{13BE26BE-C04B-42A4-9330-07916DCE4DA3}">
          <x14:formula1>
            <xm:f>'Cálculos Automáticos'!$K$2:$K$23</xm:f>
          </x14:formula1>
          <xm:sqref>E18 E21:E22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5"/>
  <sheetViews>
    <sheetView workbookViewId="0"/>
  </sheetViews>
  <sheetFormatPr defaultRowHeight="15" x14ac:dyDescent="0.25"/>
  <cols>
    <col min="1" max="1" width="23" style="50" customWidth="1"/>
    <col min="2" max="2" width="15.42578125" style="50" customWidth="1"/>
    <col min="3" max="3" width="12.7109375" style="50" bestFit="1" customWidth="1"/>
    <col min="4" max="4" width="14.28515625" style="50" customWidth="1"/>
    <col min="5" max="5" width="13.28515625" style="50" customWidth="1"/>
    <col min="6" max="6" width="16.85546875" style="50" customWidth="1"/>
    <col min="7" max="7" width="11.85546875" style="50" customWidth="1"/>
    <col min="8" max="8" width="13.42578125" style="53" bestFit="1" customWidth="1"/>
    <col min="9" max="9" width="9.140625" style="25"/>
    <col min="10" max="10" width="10.7109375" style="108" customWidth="1"/>
    <col min="11" max="11" width="10.7109375" style="109" customWidth="1"/>
    <col min="12" max="12" width="12.28515625" style="50" customWidth="1"/>
    <col min="13" max="16384" width="9.140625" style="50"/>
  </cols>
  <sheetData>
    <row r="1" spans="1:11" ht="60" customHeight="1" x14ac:dyDescent="0.25">
      <c r="A1" s="4" t="s">
        <v>17</v>
      </c>
      <c r="B1" s="6" t="s">
        <v>56</v>
      </c>
      <c r="C1" s="2" t="s">
        <v>20</v>
      </c>
      <c r="D1" s="2" t="s">
        <v>24</v>
      </c>
      <c r="E1" s="2" t="s">
        <v>42</v>
      </c>
      <c r="F1" s="2" t="s">
        <v>37</v>
      </c>
      <c r="G1" s="5" t="s">
        <v>21</v>
      </c>
      <c r="H1" s="8" t="s">
        <v>19</v>
      </c>
      <c r="I1" s="24"/>
    </row>
    <row r="2" spans="1:11" ht="15" customHeight="1" x14ac:dyDescent="0.25">
      <c r="A2" s="3" t="s">
        <v>1</v>
      </c>
      <c r="B2" s="7">
        <f>'Modelo B 3.0'!B11/30</f>
        <v>0</v>
      </c>
      <c r="C2" s="1">
        <f>('Modelo B 3.0'!C11*B2)+('Modelo B 3.0'!D11*'Modelo B 3.0'!E11)</f>
        <v>0</v>
      </c>
      <c r="D2" s="1">
        <f>(('Modelo B 3.0'!C11*B2)+((IF(('Modelo B 3.0'!D11-4.77)&gt;0,'Modelo B 3.0'!D11-4.77,0))*'Modelo B 3.0'!E11))*0.223</f>
        <v>0</v>
      </c>
      <c r="E2" s="1">
        <f>'Modelo B 3.0'!C11*0.01*B2</f>
        <v>0</v>
      </c>
      <c r="F2" s="1">
        <f>D2+E2</f>
        <v>0</v>
      </c>
      <c r="G2" s="1">
        <f>C2+F2</f>
        <v>0</v>
      </c>
      <c r="H2" s="1">
        <f>G2*'Modelo B 3.0'!K11/100</f>
        <v>0</v>
      </c>
      <c r="I2" s="24"/>
      <c r="J2" s="110">
        <v>44473</v>
      </c>
      <c r="K2" s="111">
        <v>1</v>
      </c>
    </row>
    <row r="3" spans="1:11" x14ac:dyDescent="0.25">
      <c r="A3" s="3" t="s">
        <v>2</v>
      </c>
      <c r="B3" s="7">
        <f>'Modelo B 3.0'!B12/30</f>
        <v>0</v>
      </c>
      <c r="C3" s="1">
        <f>('Modelo B 3.0'!C12*B3)+('Modelo B 3.0'!D12*'Modelo B 3.0'!E12)</f>
        <v>0</v>
      </c>
      <c r="D3" s="1">
        <f>(('Modelo B 3.0'!C12*B3)+((IF(('Modelo B 3.0'!D12-4.77)&gt;0,'Modelo B 3.0'!D12-4.77,0))*'Modelo B 3.0'!E12))*0.223</f>
        <v>0</v>
      </c>
      <c r="E3" s="1">
        <f>'Modelo B 3.0'!C12*0.01*B3</f>
        <v>0</v>
      </c>
      <c r="F3" s="1">
        <f t="shared" ref="F3:F18" si="0">D3+E3</f>
        <v>0</v>
      </c>
      <c r="G3" s="1">
        <f t="shared" ref="G3:G18" si="1">C3+F3</f>
        <v>0</v>
      </c>
      <c r="H3" s="1">
        <f>G3*'Modelo B 3.0'!K12/100</f>
        <v>0</v>
      </c>
      <c r="I3" s="24"/>
      <c r="J3" s="110">
        <v>44475</v>
      </c>
      <c r="K3" s="111">
        <v>2</v>
      </c>
    </row>
    <row r="4" spans="1:11" x14ac:dyDescent="0.25">
      <c r="A4" s="3" t="s">
        <v>3</v>
      </c>
      <c r="B4" s="7">
        <f>'Modelo B 3.0'!B13/30</f>
        <v>0</v>
      </c>
      <c r="C4" s="1">
        <f>('Modelo B 3.0'!C13*B4)+('Modelo B 3.0'!D13*'Modelo B 3.0'!E13)</f>
        <v>0</v>
      </c>
      <c r="D4" s="1">
        <f>(('Modelo B 3.0'!C13*B4)+((IF(('Modelo B 3.0'!D13-4.77)&gt;0,'Modelo B 3.0'!D13-4.77,0))*'Modelo B 3.0'!E13))*0.223</f>
        <v>0</v>
      </c>
      <c r="E4" s="1">
        <f>'Modelo B 3.0'!C13*0.01*B4</f>
        <v>0</v>
      </c>
      <c r="F4" s="1">
        <f t="shared" si="0"/>
        <v>0</v>
      </c>
      <c r="G4" s="1">
        <f t="shared" si="1"/>
        <v>0</v>
      </c>
      <c r="H4" s="1">
        <f>G4*'Modelo B 3.0'!K13/100</f>
        <v>0</v>
      </c>
      <c r="I4" s="24"/>
      <c r="J4" s="110">
        <v>44477</v>
      </c>
      <c r="K4" s="111">
        <v>3</v>
      </c>
    </row>
    <row r="5" spans="1:11" x14ac:dyDescent="0.25">
      <c r="A5" s="3" t="s">
        <v>4</v>
      </c>
      <c r="B5" s="7">
        <f>'Modelo B 3.0'!B14/30</f>
        <v>0</v>
      </c>
      <c r="C5" s="1">
        <f>('Modelo B 3.0'!C14*B5)+('Modelo B 3.0'!D14*'Modelo B 3.0'!E14)</f>
        <v>0</v>
      </c>
      <c r="D5" s="1">
        <f>(('Modelo B 3.0'!C14*B5)+((IF(('Modelo B 3.0'!D14-4.77)&gt;0,'Modelo B 3.0'!D14-4.77,0))*'Modelo B 3.0'!E14))*0.223</f>
        <v>0</v>
      </c>
      <c r="E5" s="1">
        <f>'Modelo B 3.0'!C14*0.01*B5</f>
        <v>0</v>
      </c>
      <c r="F5" s="1">
        <f t="shared" si="0"/>
        <v>0</v>
      </c>
      <c r="G5" s="1">
        <f t="shared" si="1"/>
        <v>0</v>
      </c>
      <c r="H5" s="1">
        <f>G5*'Modelo B 3.0'!K14/100</f>
        <v>0</v>
      </c>
      <c r="I5" s="24"/>
      <c r="J5" s="110">
        <v>44480</v>
      </c>
      <c r="K5" s="111">
        <v>4</v>
      </c>
    </row>
    <row r="6" spans="1:11" x14ac:dyDescent="0.25">
      <c r="A6" s="3" t="s">
        <v>5</v>
      </c>
      <c r="B6" s="7">
        <f>'Modelo B 3.0'!B15/30</f>
        <v>0</v>
      </c>
      <c r="C6" s="1">
        <f>('Modelo B 3.0'!C15*B6)+('Modelo B 3.0'!D15*'Modelo B 3.0'!E15)</f>
        <v>0</v>
      </c>
      <c r="D6" s="1">
        <f>(('Modelo B 3.0'!C15*B6)+((IF(('Modelo B 3.0'!D15-4.77)&gt;0,'Modelo B 3.0'!D15-4.77,0))*'Modelo B 3.0'!E15))*0.223</f>
        <v>0</v>
      </c>
      <c r="E6" s="1">
        <f>'Modelo B 3.0'!C15*0.01*B6</f>
        <v>0</v>
      </c>
      <c r="F6" s="1">
        <f t="shared" si="0"/>
        <v>0</v>
      </c>
      <c r="G6" s="1">
        <f t="shared" si="1"/>
        <v>0</v>
      </c>
      <c r="H6" s="1">
        <f>G6*'Modelo B 3.0'!K15/100</f>
        <v>0</v>
      </c>
      <c r="I6" s="24"/>
      <c r="J6" s="110">
        <v>44481</v>
      </c>
      <c r="K6" s="111">
        <v>5</v>
      </c>
    </row>
    <row r="7" spans="1:11" x14ac:dyDescent="0.25">
      <c r="A7" s="3" t="s">
        <v>6</v>
      </c>
      <c r="B7" s="7">
        <f>'Modelo B 3.0'!B16/30</f>
        <v>0</v>
      </c>
      <c r="C7" s="1">
        <f>('Modelo B 3.0'!C16*B7)+('Modelo B 3.0'!D16*'Modelo B 3.0'!E16)</f>
        <v>0</v>
      </c>
      <c r="D7" s="1">
        <f>(('Modelo B 3.0'!C16*B7)+((IF(('Modelo B 3.0'!D16-4.77)&gt;0,'Modelo B 3.0'!D16-4.77,0))*'Modelo B 3.0'!E16))*0.223</f>
        <v>0</v>
      </c>
      <c r="E7" s="1">
        <f>'Modelo B 3.0'!C16*0.01*B7</f>
        <v>0</v>
      </c>
      <c r="F7" s="1">
        <f t="shared" si="0"/>
        <v>0</v>
      </c>
      <c r="G7" s="1">
        <f t="shared" si="1"/>
        <v>0</v>
      </c>
      <c r="H7" s="1">
        <f>G7*'Modelo B 3.0'!K16/100</f>
        <v>0</v>
      </c>
      <c r="I7" s="24"/>
      <c r="J7" s="110">
        <v>44482</v>
      </c>
      <c r="K7" s="111">
        <v>6</v>
      </c>
    </row>
    <row r="8" spans="1:11" x14ac:dyDescent="0.25">
      <c r="A8" s="3" t="s">
        <v>7</v>
      </c>
      <c r="B8" s="7">
        <f>'Modelo B 3.0'!B17/30</f>
        <v>0</v>
      </c>
      <c r="C8" s="1">
        <f>('Modelo B 3.0'!C17*B8)+('Modelo B 3.0'!D17*'Modelo B 3.0'!E17)</f>
        <v>0</v>
      </c>
      <c r="D8" s="1">
        <f>(('Modelo B 3.0'!C17*B8)+((IF(('Modelo B 3.0'!D17-4.77)&gt;0,'Modelo B 3.0'!D17-4.77,0))*'Modelo B 3.0'!E17))*0.223</f>
        <v>0</v>
      </c>
      <c r="E8" s="1">
        <f>'Modelo B 3.0'!C17*0.01*B8</f>
        <v>0</v>
      </c>
      <c r="F8" s="1">
        <f t="shared" si="0"/>
        <v>0</v>
      </c>
      <c r="G8" s="1">
        <f t="shared" si="1"/>
        <v>0</v>
      </c>
      <c r="H8" s="1">
        <f>G8*'Modelo B 3.0'!K17/100</f>
        <v>0</v>
      </c>
      <c r="I8" s="24"/>
      <c r="J8" s="110">
        <v>44497</v>
      </c>
      <c r="K8" s="111">
        <v>7</v>
      </c>
    </row>
    <row r="9" spans="1:11" x14ac:dyDescent="0.25">
      <c r="A9" s="3" t="s">
        <v>8</v>
      </c>
      <c r="B9" s="7">
        <f>'Modelo B 3.0'!B18/30</f>
        <v>0</v>
      </c>
      <c r="C9" s="1">
        <f>('Modelo B 3.0'!C18*B9)+('Modelo B 3.0'!D18*'Modelo B 3.0'!E18)</f>
        <v>0</v>
      </c>
      <c r="D9" s="1">
        <f>(('Modelo B 3.0'!C18*B9)+((IF(('Modelo B 3.0'!D18-4.77)&gt;0,'Modelo B 3.0'!D18-4.77,0))*'Modelo B 3.0'!E18))*0.223</f>
        <v>0</v>
      </c>
      <c r="E9" s="1">
        <f>'Modelo B 3.0'!C18*0.01*B9</f>
        <v>0</v>
      </c>
      <c r="F9" s="1">
        <f t="shared" si="0"/>
        <v>0</v>
      </c>
      <c r="G9" s="1">
        <f t="shared" si="1"/>
        <v>0</v>
      </c>
      <c r="H9" s="1">
        <f>G9*'Modelo B 3.0'!K18/100</f>
        <v>0</v>
      </c>
      <c r="I9" s="24"/>
      <c r="J9" s="110">
        <v>44498</v>
      </c>
      <c r="K9" s="111">
        <v>8</v>
      </c>
    </row>
    <row r="10" spans="1:11" x14ac:dyDescent="0.25">
      <c r="A10" s="3" t="s">
        <v>9</v>
      </c>
      <c r="B10" s="7">
        <f>'Modelo B 3.0'!B19/30</f>
        <v>0</v>
      </c>
      <c r="C10" s="1">
        <f>('Modelo B 3.0'!C19*B10)+('Modelo B 3.0'!D19*'Modelo B 3.0'!E19)</f>
        <v>0</v>
      </c>
      <c r="D10" s="1">
        <f>(('Modelo B 3.0'!C19*B10)+((IF(('Modelo B 3.0'!D19-4.77)&gt;0,'Modelo B 3.0'!D19-4.77,0))*'Modelo B 3.0'!E19))*0.223</f>
        <v>0</v>
      </c>
      <c r="E10" s="1">
        <f>'Modelo B 3.0'!C19*0.01*B10</f>
        <v>0</v>
      </c>
      <c r="F10" s="1">
        <f t="shared" si="0"/>
        <v>0</v>
      </c>
      <c r="G10" s="1">
        <f t="shared" si="1"/>
        <v>0</v>
      </c>
      <c r="H10" s="1">
        <f>G10*'Modelo B 3.0'!K19/100</f>
        <v>0</v>
      </c>
      <c r="I10" s="24"/>
      <c r="J10" s="110">
        <v>44542</v>
      </c>
      <c r="K10" s="111">
        <v>9</v>
      </c>
    </row>
    <row r="11" spans="1:11" x14ac:dyDescent="0.25">
      <c r="A11" s="3" t="s">
        <v>10</v>
      </c>
      <c r="B11" s="7">
        <f>'Modelo B 3.0'!B20/30</f>
        <v>0</v>
      </c>
      <c r="C11" s="1">
        <f>('Modelo B 3.0'!C20*B11)+('Modelo B 3.0'!D20*'Modelo B 3.0'!E20)</f>
        <v>0</v>
      </c>
      <c r="D11" s="1">
        <f>(('Modelo B 3.0'!C20*B11)+((IF(('Modelo B 3.0'!D20-4.77)&gt;0,'Modelo B 3.0'!D20-4.77,0))*'Modelo B 3.0'!E20))*0.223</f>
        <v>0</v>
      </c>
      <c r="E11" s="1">
        <f>'Modelo B 3.0'!C20*0.01*B11</f>
        <v>0</v>
      </c>
      <c r="F11" s="1">
        <f t="shared" si="0"/>
        <v>0</v>
      </c>
      <c r="G11" s="1">
        <f t="shared" si="1"/>
        <v>0</v>
      </c>
      <c r="H11" s="1">
        <f>G11*'Modelo B 3.0'!K20/100</f>
        <v>0</v>
      </c>
      <c r="I11" s="24"/>
      <c r="J11" s="110">
        <v>44720</v>
      </c>
      <c r="K11" s="111">
        <v>10</v>
      </c>
    </row>
    <row r="12" spans="1:11" x14ac:dyDescent="0.25">
      <c r="A12" s="3" t="s">
        <v>11</v>
      </c>
      <c r="B12" s="7">
        <f>'Modelo B 3.0'!B21/30</f>
        <v>0</v>
      </c>
      <c r="C12" s="1">
        <f>('Modelo B 3.0'!C21*B12)+('Modelo B 3.0'!D21*'Modelo B 3.0'!E21)</f>
        <v>0</v>
      </c>
      <c r="D12" s="1">
        <f>(('Modelo B 3.0'!C21*B12)+((IF(('Modelo B 3.0'!D21-4.77)&gt;0,'Modelo B 3.0'!D21-4.77,0))*'Modelo B 3.0'!E21))*0.223</f>
        <v>0</v>
      </c>
      <c r="E12" s="1">
        <f>'Modelo B 3.0'!C21*0.01*B12</f>
        <v>0</v>
      </c>
      <c r="F12" s="1">
        <f t="shared" si="0"/>
        <v>0</v>
      </c>
      <c r="G12" s="1">
        <f t="shared" si="1"/>
        <v>0</v>
      </c>
      <c r="H12" s="1">
        <f>G12*'Modelo B 3.0'!K21/100</f>
        <v>0</v>
      </c>
      <c r="I12" s="24"/>
      <c r="J12" s="112"/>
      <c r="K12" s="111">
        <v>11</v>
      </c>
    </row>
    <row r="13" spans="1:11" x14ac:dyDescent="0.25">
      <c r="A13" s="3" t="s">
        <v>12</v>
      </c>
      <c r="B13" s="7">
        <f>'Modelo B 3.0'!B22/30</f>
        <v>0</v>
      </c>
      <c r="C13" s="1">
        <f>('Modelo B 3.0'!C22*B13)+('Modelo B 3.0'!D22*'Modelo B 3.0'!E22)</f>
        <v>0</v>
      </c>
      <c r="D13" s="1">
        <f>(('Modelo B 3.0'!C22*B13)+((IF(('Modelo B 3.0'!D22-4.77)&gt;0,'Modelo B 3.0'!D22-4.77,0))*'Modelo B 3.0'!E22))*0.223</f>
        <v>0</v>
      </c>
      <c r="E13" s="1">
        <f>'Modelo B 3.0'!C22*0.01*B13</f>
        <v>0</v>
      </c>
      <c r="F13" s="1">
        <f t="shared" si="0"/>
        <v>0</v>
      </c>
      <c r="G13" s="1">
        <f t="shared" si="1"/>
        <v>0</v>
      </c>
      <c r="H13" s="1">
        <f>G13*'Modelo B 3.0'!K22/100</f>
        <v>0</v>
      </c>
      <c r="I13" s="24"/>
      <c r="K13" s="111">
        <v>12</v>
      </c>
    </row>
    <row r="14" spans="1:11" x14ac:dyDescent="0.25">
      <c r="A14" s="3" t="s">
        <v>13</v>
      </c>
      <c r="B14" s="7">
        <f>'Modelo B 3.0'!B23/30</f>
        <v>0</v>
      </c>
      <c r="C14" s="1">
        <f>('Modelo B 3.0'!C23*B14)+('Modelo B 3.0'!D23*'Modelo B 3.0'!E23)</f>
        <v>0</v>
      </c>
      <c r="D14" s="1">
        <f>(('Modelo B 3.0'!C23*B14)+((IF(('Modelo B 3.0'!D23-4.77)&gt;0,'Modelo B 3.0'!D23-4.77,0))*'Modelo B 3.0'!E23))*0.223</f>
        <v>0</v>
      </c>
      <c r="E14" s="1">
        <f>'Modelo B 3.0'!C23*0.01*B14</f>
        <v>0</v>
      </c>
      <c r="F14" s="1">
        <f t="shared" si="0"/>
        <v>0</v>
      </c>
      <c r="G14" s="1">
        <f t="shared" si="1"/>
        <v>0</v>
      </c>
      <c r="H14" s="1">
        <f>G14*'Modelo B 3.0'!K23/100</f>
        <v>0</v>
      </c>
      <c r="I14" s="24"/>
      <c r="K14" s="111">
        <v>13</v>
      </c>
    </row>
    <row r="15" spans="1:11" x14ac:dyDescent="0.25">
      <c r="A15" s="42" t="s">
        <v>49</v>
      </c>
      <c r="B15" s="7">
        <v>1</v>
      </c>
      <c r="C15" s="1">
        <f>('Modelo B 3.0'!C24*B15)+('Modelo B 3.0'!D24*'Modelo B 3.0'!E24)</f>
        <v>0</v>
      </c>
      <c r="D15" s="1">
        <f>(('Modelo B 3.0'!C24*B15)+((IF(('Modelo B 3.0'!D24-4.77)&gt;0,'Modelo B 3.0'!D24-4.77,0))*'Modelo B 3.0'!E24))*0.223</f>
        <v>0</v>
      </c>
      <c r="E15" s="48"/>
      <c r="F15" s="1">
        <f t="shared" si="0"/>
        <v>0</v>
      </c>
      <c r="G15" s="1">
        <f t="shared" si="1"/>
        <v>0</v>
      </c>
      <c r="H15" s="1">
        <f>G15*'Modelo B 3.0'!K24/100</f>
        <v>0</v>
      </c>
      <c r="I15" s="24"/>
      <c r="K15" s="111">
        <v>14</v>
      </c>
    </row>
    <row r="16" spans="1:11" x14ac:dyDescent="0.25">
      <c r="A16" s="42" t="s">
        <v>52</v>
      </c>
      <c r="B16" s="7">
        <v>1</v>
      </c>
      <c r="C16" s="1">
        <f>('Modelo B 3.0'!C25*B16)+('Modelo B 3.0'!D25*'Modelo B 3.0'!E25)</f>
        <v>0</v>
      </c>
      <c r="D16" s="1">
        <f>(('Modelo B 3.0'!C25*B16)+((IF(('Modelo B 3.0'!D25-4.77)&gt;0,'Modelo B 3.0'!D25-4.77,0))*'Modelo B 3.0'!E25))*0.223</f>
        <v>0</v>
      </c>
      <c r="E16" s="48"/>
      <c r="F16" s="1">
        <f t="shared" si="0"/>
        <v>0</v>
      </c>
      <c r="G16" s="1">
        <f t="shared" si="1"/>
        <v>0</v>
      </c>
      <c r="H16" s="1">
        <f>G16*'Modelo B 3.0'!K25/100</f>
        <v>0</v>
      </c>
      <c r="I16" s="24"/>
      <c r="J16" s="110"/>
      <c r="K16" s="111">
        <v>15</v>
      </c>
    </row>
    <row r="17" spans="1:11" x14ac:dyDescent="0.25">
      <c r="A17" s="42" t="s">
        <v>50</v>
      </c>
      <c r="B17" s="7">
        <v>1</v>
      </c>
      <c r="C17" s="1">
        <f>('Modelo B 3.0'!C26*B17)+('Modelo B 3.0'!D26*'Modelo B 3.0'!E26)</f>
        <v>0</v>
      </c>
      <c r="D17" s="1">
        <f>(('Modelo B 3.0'!C26*B17)+((IF(('Modelo B 3.0'!D26-4.77)&gt;0,'Modelo B 3.0'!D26-4.77,0))*'Modelo B 3.0'!E26))*0.223</f>
        <v>0</v>
      </c>
      <c r="E17" s="48"/>
      <c r="F17" s="1">
        <f t="shared" si="0"/>
        <v>0</v>
      </c>
      <c r="G17" s="1">
        <f t="shared" si="1"/>
        <v>0</v>
      </c>
      <c r="H17" s="1">
        <f>G17*'Modelo B 3.0'!K26/100</f>
        <v>0</v>
      </c>
      <c r="I17" s="24"/>
      <c r="J17" s="110"/>
      <c r="K17" s="111">
        <v>16</v>
      </c>
    </row>
    <row r="18" spans="1:11" x14ac:dyDescent="0.25">
      <c r="A18" s="42" t="s">
        <v>51</v>
      </c>
      <c r="B18" s="7">
        <v>1</v>
      </c>
      <c r="C18" s="1">
        <f>('Modelo B 3.0'!C27*B18)+('Modelo B 3.0'!D27*'Modelo B 3.0'!E27)</f>
        <v>0</v>
      </c>
      <c r="D18" s="1">
        <f>(('Modelo B 3.0'!C27*B18)+((IF(('Modelo B 3.0'!D27-4.77)&gt;0,'Modelo B 3.0'!D27-4.77,0))*'Modelo B 3.0'!E27))*0.223</f>
        <v>0</v>
      </c>
      <c r="E18" s="48"/>
      <c r="F18" s="1">
        <f t="shared" si="0"/>
        <v>0</v>
      </c>
      <c r="G18" s="1">
        <f t="shared" si="1"/>
        <v>0</v>
      </c>
      <c r="H18" s="1">
        <f>G18*'Modelo B 3.0'!K27/100</f>
        <v>0</v>
      </c>
      <c r="I18" s="24"/>
      <c r="J18" s="110"/>
      <c r="K18" s="111">
        <v>17</v>
      </c>
    </row>
    <row r="19" spans="1:11" x14ac:dyDescent="0.25">
      <c r="A19" s="51"/>
      <c r="B19" s="51"/>
      <c r="C19" s="51"/>
      <c r="D19" s="51"/>
      <c r="E19" s="51"/>
      <c r="F19" s="51"/>
      <c r="G19" s="51"/>
      <c r="H19" s="52"/>
      <c r="I19" s="24"/>
      <c r="K19" s="111">
        <v>18</v>
      </c>
    </row>
    <row r="20" spans="1:11" x14ac:dyDescent="0.25">
      <c r="A20" s="56"/>
      <c r="B20" s="56"/>
      <c r="C20" s="56"/>
      <c r="D20" s="54"/>
      <c r="F20" s="25"/>
      <c r="G20" s="25"/>
      <c r="H20" s="49"/>
      <c r="K20" s="111">
        <v>19</v>
      </c>
    </row>
    <row r="21" spans="1:11" x14ac:dyDescent="0.25">
      <c r="A21" s="57"/>
      <c r="B21" s="57"/>
      <c r="C21" s="57"/>
      <c r="F21" s="25"/>
      <c r="G21" s="25"/>
      <c r="H21" s="49"/>
      <c r="K21" s="111">
        <v>20</v>
      </c>
    </row>
    <row r="22" spans="1:11" x14ac:dyDescent="0.25">
      <c r="A22" s="57"/>
      <c r="B22" s="57"/>
      <c r="C22" s="57"/>
      <c r="D22" s="55"/>
      <c r="F22" s="25"/>
      <c r="G22" s="25"/>
      <c r="H22" s="49"/>
      <c r="K22" s="111">
        <v>21</v>
      </c>
    </row>
    <row r="23" spans="1:11" x14ac:dyDescent="0.25">
      <c r="E23" s="25"/>
      <c r="F23" s="25"/>
      <c r="G23" s="25"/>
      <c r="H23" s="49"/>
      <c r="K23" s="111">
        <v>22</v>
      </c>
    </row>
    <row r="24" spans="1:11" x14ac:dyDescent="0.25">
      <c r="E24" s="25"/>
      <c r="F24" s="25"/>
      <c r="G24" s="25"/>
      <c r="H24" s="49"/>
      <c r="K24" s="111">
        <v>23</v>
      </c>
    </row>
    <row r="25" spans="1:11" x14ac:dyDescent="0.25">
      <c r="E25" s="25"/>
      <c r="F25" s="25"/>
      <c r="G25" s="25"/>
      <c r="H25" s="49"/>
      <c r="K25" s="111">
        <v>24</v>
      </c>
    </row>
    <row r="26" spans="1:11" x14ac:dyDescent="0.25">
      <c r="E26" s="25"/>
      <c r="F26" s="25"/>
      <c r="G26" s="25"/>
      <c r="H26" s="49"/>
      <c r="K26" s="111">
        <v>25</v>
      </c>
    </row>
    <row r="27" spans="1:11" x14ac:dyDescent="0.25">
      <c r="E27" s="25"/>
      <c r="F27" s="25"/>
      <c r="G27" s="25"/>
      <c r="H27" s="49"/>
      <c r="K27" s="111">
        <v>26</v>
      </c>
    </row>
    <row r="28" spans="1:11" x14ac:dyDescent="0.25">
      <c r="E28" s="25"/>
      <c r="F28" s="25"/>
      <c r="G28" s="25"/>
      <c r="H28" s="49"/>
      <c r="K28" s="111">
        <v>27</v>
      </c>
    </row>
    <row r="29" spans="1:11" x14ac:dyDescent="0.25">
      <c r="E29" s="25"/>
      <c r="F29" s="25"/>
      <c r="G29" s="25"/>
      <c r="H29" s="49"/>
      <c r="K29" s="111">
        <v>28</v>
      </c>
    </row>
    <row r="30" spans="1:11" x14ac:dyDescent="0.25">
      <c r="E30" s="25"/>
      <c r="F30" s="25"/>
      <c r="G30" s="25"/>
      <c r="H30" s="49"/>
      <c r="K30" s="111">
        <v>29</v>
      </c>
    </row>
    <row r="31" spans="1:11" x14ac:dyDescent="0.25">
      <c r="E31" s="25"/>
      <c r="F31" s="25"/>
      <c r="G31" s="25"/>
      <c r="H31" s="49"/>
      <c r="K31" s="111">
        <v>30</v>
      </c>
    </row>
    <row r="32" spans="1:11" x14ac:dyDescent="0.25">
      <c r="E32" s="25"/>
      <c r="F32" s="25"/>
      <c r="G32" s="25"/>
      <c r="H32" s="49"/>
    </row>
    <row r="33" spans="5:8" x14ac:dyDescent="0.25">
      <c r="E33" s="25"/>
      <c r="F33" s="25"/>
      <c r="G33" s="25"/>
      <c r="H33" s="49"/>
    </row>
    <row r="151" spans="1:1" x14ac:dyDescent="0.25">
      <c r="A151" s="25"/>
    </row>
    <row r="152" spans="1:1" x14ac:dyDescent="0.25">
      <c r="A152" s="25"/>
    </row>
    <row r="153" spans="1:1" x14ac:dyDescent="0.25">
      <c r="A153" s="25"/>
    </row>
    <row r="154" spans="1:1" x14ac:dyDescent="0.25">
      <c r="A154" s="25"/>
    </row>
    <row r="155" spans="1:1" x14ac:dyDescent="0.25">
      <c r="A155" s="25"/>
    </row>
    <row r="156" spans="1:1" x14ac:dyDescent="0.25">
      <c r="A156" s="25"/>
    </row>
    <row r="157" spans="1:1" x14ac:dyDescent="0.25">
      <c r="A157" s="25"/>
    </row>
    <row r="158" spans="1:1" x14ac:dyDescent="0.25">
      <c r="A158" s="25"/>
    </row>
    <row r="159" spans="1:1" x14ac:dyDescent="0.25">
      <c r="A159" s="25"/>
    </row>
    <row r="160" spans="1:1" x14ac:dyDescent="0.25">
      <c r="A160" s="25"/>
    </row>
    <row r="161" spans="1:1" x14ac:dyDescent="0.25">
      <c r="A161" s="25"/>
    </row>
    <row r="162" spans="1:1" x14ac:dyDescent="0.25">
      <c r="A162" s="25"/>
    </row>
    <row r="163" spans="1:1" x14ac:dyDescent="0.25">
      <c r="A163" s="25"/>
    </row>
    <row r="164" spans="1:1" x14ac:dyDescent="0.25">
      <c r="A164" s="25"/>
    </row>
    <row r="165" spans="1:1" x14ac:dyDescent="0.25">
      <c r="A165" s="25"/>
    </row>
    <row r="166" spans="1:1" x14ac:dyDescent="0.25">
      <c r="A166" s="25"/>
    </row>
    <row r="167" spans="1:1" x14ac:dyDescent="0.25">
      <c r="A167" s="25"/>
    </row>
    <row r="168" spans="1:1" x14ac:dyDescent="0.25">
      <c r="A168" s="25"/>
    </row>
    <row r="169" spans="1:1" x14ac:dyDescent="0.25">
      <c r="A169" s="25"/>
    </row>
    <row r="170" spans="1:1" x14ac:dyDescent="0.25">
      <c r="A170" s="25"/>
    </row>
    <row r="171" spans="1:1" x14ac:dyDescent="0.25">
      <c r="A171" s="25"/>
    </row>
    <row r="172" spans="1:1" x14ac:dyDescent="0.25">
      <c r="A172" s="25"/>
    </row>
    <row r="173" spans="1:1" x14ac:dyDescent="0.25">
      <c r="A173" s="25"/>
    </row>
    <row r="174" spans="1:1" x14ac:dyDescent="0.25">
      <c r="A174" s="25"/>
    </row>
    <row r="175" spans="1:1" x14ac:dyDescent="0.25">
      <c r="A175" s="25"/>
    </row>
    <row r="176" spans="1:1" x14ac:dyDescent="0.25">
      <c r="A176" s="25"/>
    </row>
    <row r="177" spans="1:1" x14ac:dyDescent="0.25">
      <c r="A177" s="25"/>
    </row>
    <row r="178" spans="1:1" x14ac:dyDescent="0.25">
      <c r="A178" s="25"/>
    </row>
    <row r="179" spans="1:1" x14ac:dyDescent="0.25">
      <c r="A179" s="25"/>
    </row>
    <row r="180" spans="1:1" x14ac:dyDescent="0.25">
      <c r="A180" s="25"/>
    </row>
    <row r="181" spans="1:1" x14ac:dyDescent="0.25">
      <c r="A181" s="25"/>
    </row>
    <row r="182" spans="1:1" x14ac:dyDescent="0.25">
      <c r="A182" s="25"/>
    </row>
    <row r="183" spans="1:1" x14ac:dyDescent="0.25">
      <c r="A183" s="25"/>
    </row>
    <row r="184" spans="1:1" x14ac:dyDescent="0.25">
      <c r="A184" s="25"/>
    </row>
    <row r="185" spans="1:1" x14ac:dyDescent="0.25">
      <c r="A185" s="25"/>
    </row>
  </sheetData>
  <sheetProtection algorithmName="SHA-512" hashValue="J4L3MbL+K7sRC3RBno6ztDLKltuGpKvSacVYNRxJMC8uUeVIj9OlZRzU3WXGsmnNmTfp6pse10V/YsSVZDjE+Q==" saltValue="FeHZfxiCaAC/Xtut08+4kA==" spinCount="100000" sheet="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vt:i4>
      </vt:variant>
    </vt:vector>
  </HeadingPairs>
  <TitlesOfParts>
    <vt:vector size="2" baseType="lpstr">
      <vt:lpstr>Modelo B 3.0</vt:lpstr>
      <vt:lpstr>Cálculos Automáticos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Susana Brissos</cp:lastModifiedBy>
  <cp:lastPrinted>2022-07-28T16:58:59Z</cp:lastPrinted>
  <dcterms:created xsi:type="dcterms:W3CDTF">2022-02-13T20:29:01Z</dcterms:created>
  <dcterms:modified xsi:type="dcterms:W3CDTF">2022-08-29T04:38:58Z</dcterms:modified>
</cp:coreProperties>
</file>